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application/x-msmetafile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fp-srv-02\data\Trziste\Izvjestaji pomocne usluge\Izvjestaj pomocne usluge i balansno trziste\2024\Godisnji\"/>
    </mc:Choice>
  </mc:AlternateContent>
  <xr:revisionPtr revIDLastSave="0" documentId="13_ncr:1_{03B4A58C-43A6-48F1-8D10-960F3A04CC3B}" xr6:coauthVersionLast="47" xr6:coauthVersionMax="47" xr10:uidLastSave="{00000000-0000-0000-0000-000000000000}"/>
  <bookViews>
    <workbookView xWindow="28680" yWindow="-120" windowWidth="29040" windowHeight="15840" xr2:uid="{7853AEFE-F6E9-44E0-99AF-13744E16814E}"/>
  </bookViews>
  <sheets>
    <sheet name="Reg kapacitet" sheetId="1" r:id="rId1"/>
    <sheet name="FCR" sheetId="2" r:id="rId2"/>
    <sheet name="aFRR_Nevrsno" sheetId="3" r:id="rId3"/>
    <sheet name="aFRR_Vrsno" sheetId="4" r:id="rId4"/>
    <sheet name="mFRR_Nagore" sheetId="5" r:id="rId5"/>
    <sheet name="mFRR_Nadole" sheetId="6" r:id="rId6"/>
    <sheet name="AnalizaOdstupanje" sheetId="13" r:id="rId7"/>
    <sheet name="BalTrziste" sheetId="7" r:id="rId8"/>
    <sheet name="Gubici" sheetId="11" r:id="rId9"/>
    <sheet name="XB_Balancing" sheetId="12" r:id="rId10"/>
    <sheet name="Saldo" sheetId="9" r:id="rId11"/>
    <sheet name="BalTrziste_TOTAL" sheetId="8" r:id="rId12"/>
  </sheets>
  <definedNames>
    <definedName name="_xlnm.Print_Area" localSheetId="11">BalTrziste_TOTAL!$A$1:$E$29</definedName>
    <definedName name="_xlnm.Print_Area" localSheetId="0">'Reg kapacitet'!$A$1:$G$32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3" l="1"/>
  <c r="G18" i="13"/>
  <c r="F18" i="13"/>
  <c r="E18" i="13"/>
  <c r="D18" i="13"/>
  <c r="C18" i="13"/>
  <c r="L19" i="13" l="1"/>
  <c r="K19" i="13"/>
  <c r="J19" i="13"/>
  <c r="I19" i="13"/>
  <c r="F19" i="13"/>
  <c r="E19" i="13"/>
  <c r="D19" i="13"/>
  <c r="C19" i="13"/>
  <c r="M18" i="13"/>
  <c r="L18" i="13"/>
  <c r="K18" i="13"/>
  <c r="J18" i="13"/>
  <c r="I18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N19" i="13"/>
  <c r="AA10" i="13"/>
  <c r="M19" i="13" s="1"/>
  <c r="H19" i="13"/>
  <c r="AA9" i="13"/>
  <c r="G19" i="13" s="1"/>
  <c r="N18" i="13"/>
  <c r="AA8" i="13"/>
  <c r="AA7" i="13"/>
  <c r="N3" i="11"/>
  <c r="M3" i="11"/>
  <c r="L3" i="11"/>
  <c r="K3" i="11"/>
  <c r="J3" i="11"/>
  <c r="I3" i="11"/>
  <c r="H3" i="11"/>
  <c r="G3" i="11"/>
  <c r="F3" i="11"/>
  <c r="E3" i="11"/>
  <c r="D3" i="11"/>
  <c r="C3" i="11"/>
  <c r="E40" i="1"/>
  <c r="D40" i="1"/>
  <c r="D38" i="1"/>
  <c r="D36" i="1"/>
  <c r="G35" i="1"/>
  <c r="F35" i="1"/>
  <c r="E35" i="1"/>
  <c r="D35" i="1"/>
  <c r="G40" i="1"/>
  <c r="F40" i="1"/>
  <c r="G39" i="1"/>
  <c r="F39" i="1"/>
  <c r="E39" i="1"/>
  <c r="D39" i="1"/>
  <c r="G38" i="1"/>
  <c r="F38" i="1"/>
  <c r="E38" i="1"/>
  <c r="G37" i="1"/>
  <c r="F37" i="1"/>
  <c r="E37" i="1"/>
  <c r="D37" i="1"/>
  <c r="G36" i="1"/>
  <c r="F36" i="1"/>
  <c r="E36" i="1"/>
  <c r="U7" i="11" l="1"/>
</calcChain>
</file>

<file path=xl/sharedStrings.xml><?xml version="1.0" encoding="utf-8"?>
<sst xmlns="http://schemas.openxmlformats.org/spreadsheetml/2006/main" count="932" uniqueCount="165">
  <si>
    <t>Rezervni kapacitet i trošak kapaciteta</t>
  </si>
  <si>
    <t>FCR</t>
  </si>
  <si>
    <t>aFRR</t>
  </si>
  <si>
    <t>mFRR</t>
  </si>
  <si>
    <t xml:space="preserve">Nevršno opt. </t>
  </si>
  <si>
    <t xml:space="preserve">Vršno opt. </t>
  </si>
  <si>
    <t>Nagore</t>
  </si>
  <si>
    <t>Nadole</t>
  </si>
  <si>
    <t>(00.00 - 06.00)</t>
  </si>
  <si>
    <t>(06.00 - 24.00)</t>
  </si>
  <si>
    <t>Potrebni kapacitet</t>
  </si>
  <si>
    <t>MW</t>
  </si>
  <si>
    <t>Ugovoreni kapacitet</t>
  </si>
  <si>
    <t>Tržišno ugovoreni kapacitet</t>
  </si>
  <si>
    <t>Cijena za ugovoreni kapacitet</t>
  </si>
  <si>
    <t>KM/MW/h</t>
  </si>
  <si>
    <t>Ugovoreni trošak</t>
  </si>
  <si>
    <t>KM</t>
  </si>
  <si>
    <t>Isporučeni kapacitet</t>
  </si>
  <si>
    <t>%</t>
  </si>
  <si>
    <t>Trošak kapaciteta</t>
  </si>
  <si>
    <t>Neobezbjeđeni kapacitet</t>
  </si>
  <si>
    <t>Penal za neobezbj. kapacitet</t>
  </si>
  <si>
    <t>U tabeli su prikazane prosječne vrijednosti kapaciteta i cijena svedene na 1 sat.</t>
  </si>
  <si>
    <t>Učešće PBU u isporučenom kapacitetu</t>
  </si>
  <si>
    <t>EP BiH</t>
  </si>
  <si>
    <t>ERS</t>
  </si>
  <si>
    <t>EP HZHB</t>
  </si>
  <si>
    <t>EFT Stanari</t>
  </si>
  <si>
    <t>U tabeli su prikazane prosječne vrijednosti kapaciteta svedene na 1 sat.</t>
  </si>
  <si>
    <t>SR Nevršno</t>
  </si>
  <si>
    <t>SR Vršno</t>
  </si>
  <si>
    <t>TR Nagore</t>
  </si>
  <si>
    <t>TR Nadole</t>
  </si>
  <si>
    <t>Neobezbjeđeno</t>
  </si>
  <si>
    <t>Proces održavanja frekvencije - FCR</t>
  </si>
  <si>
    <t>Jan</t>
  </si>
  <si>
    <t>Feb</t>
  </si>
  <si>
    <t>Mar</t>
  </si>
  <si>
    <t>Apr</t>
  </si>
  <si>
    <t>Maj</t>
  </si>
  <si>
    <t>Jun</t>
  </si>
  <si>
    <t>Jul</t>
  </si>
  <si>
    <t>Aug</t>
  </si>
  <si>
    <t>Sep</t>
  </si>
  <si>
    <t>Okt</t>
  </si>
  <si>
    <t>Nov</t>
  </si>
  <si>
    <t>Dec</t>
  </si>
  <si>
    <t>KM/MW</t>
  </si>
  <si>
    <t>Neisporučeni kapacitet</t>
  </si>
  <si>
    <t>Penal za neisp. kapacitet</t>
  </si>
  <si>
    <t>aFRR - nevršno opterećenje (00.00 - 06.00 sati)</t>
  </si>
  <si>
    <t>aFRR - vršno opterećenje (06.00 - 24.00 sati)</t>
  </si>
  <si>
    <t>mFRR nagore</t>
  </si>
  <si>
    <t>mFRR nadole</t>
  </si>
  <si>
    <t>Angažovana balansna energija</t>
  </si>
  <si>
    <t>FCR Nagore</t>
  </si>
  <si>
    <t>MWh</t>
  </si>
  <si>
    <t>FCR Nadole</t>
  </si>
  <si>
    <t>aFRR Nagore</t>
  </si>
  <si>
    <t>aFRR Nadole</t>
  </si>
  <si>
    <t>mFRR Nagore</t>
  </si>
  <si>
    <t>mFRR Nadole</t>
  </si>
  <si>
    <t>Ukupno Nagore</t>
  </si>
  <si>
    <t>Ukupno Nadole</t>
  </si>
  <si>
    <t>Uzima se u obzir prekogranična razmjena sa drugim TSO za potrebe BiH</t>
  </si>
  <si>
    <t>Trošak balansiranja i ostvarene prosječne cijene</t>
  </si>
  <si>
    <t>Nagore - trošak</t>
  </si>
  <si>
    <t>Nagore - prosječna cijena</t>
  </si>
  <si>
    <t>KM/MWh</t>
  </si>
  <si>
    <t>Nadole - trošak</t>
  </si>
  <si>
    <t>Nadole - prosječna cijena</t>
  </si>
  <si>
    <t>Debalans BiH</t>
  </si>
  <si>
    <t>Manjak - ukupno</t>
  </si>
  <si>
    <t>Manjak - maks. satno</t>
  </si>
  <si>
    <t>Višak - ukupno</t>
  </si>
  <si>
    <t>Višak - maks. satno</t>
  </si>
  <si>
    <t>Cijena manjak -     prosječna</t>
  </si>
  <si>
    <t>Cijena manjak - maksimalna</t>
  </si>
  <si>
    <t>Cijena višak -       prosječna</t>
  </si>
  <si>
    <t>Cijena višak -     minimalna</t>
  </si>
  <si>
    <t>Trošak balansne energije</t>
  </si>
  <si>
    <t>Avg</t>
  </si>
  <si>
    <t>Angažovana energija</t>
  </si>
  <si>
    <t>Trošak energije</t>
  </si>
  <si>
    <t>Prosječna cijena</t>
  </si>
  <si>
    <t>Max./Min. cijena</t>
  </si>
  <si>
    <t>Debalans</t>
  </si>
  <si>
    <t>Cijena</t>
  </si>
  <si>
    <t>MWh/h</t>
  </si>
  <si>
    <t>Manjak</t>
  </si>
  <si>
    <t>Višak</t>
  </si>
  <si>
    <t>FCR nagore</t>
  </si>
  <si>
    <t>FCR nadole</t>
  </si>
  <si>
    <t>aFRR nagore</t>
  </si>
  <si>
    <t>aFRR nadole</t>
  </si>
  <si>
    <t>Ukupno nagore</t>
  </si>
  <si>
    <t>Ukupno nadole</t>
  </si>
  <si>
    <t>Uzima se u obzir prekogranična balansna energija za potrebe CA BiH</t>
  </si>
  <si>
    <t>mjesečno</t>
  </si>
  <si>
    <t>maks. satni</t>
  </si>
  <si>
    <t>prosječna</t>
  </si>
  <si>
    <t>maks./min.</t>
  </si>
  <si>
    <t>Angažovana prekogranična balansna energija</t>
  </si>
  <si>
    <t>Za potrebe CA BiH uvoz (nagore)</t>
  </si>
  <si>
    <t>Za potrebe CA BiH izvoz (nadole)</t>
  </si>
  <si>
    <t>Za druge TSO    izvoz (nagore)</t>
  </si>
  <si>
    <t>Za druge TSO    uvoz (nadole)</t>
  </si>
  <si>
    <t>Balansni kapaciteti</t>
  </si>
  <si>
    <t>FCR - kapacitet</t>
  </si>
  <si>
    <t>FCR - kapacitet - penal</t>
  </si>
  <si>
    <t>aFRR - kapacitet</t>
  </si>
  <si>
    <t>aFRR - kapacitet - penal</t>
  </si>
  <si>
    <t>mFRR nagore - kapacitet</t>
  </si>
  <si>
    <t>mFRR nagore - kapacitet - penal</t>
  </si>
  <si>
    <t>mFRR nadole - kapacitet</t>
  </si>
  <si>
    <t>mFRR nadole - kapacitet - penal</t>
  </si>
  <si>
    <t>Ukupno</t>
  </si>
  <si>
    <t>Pozitivne vrijednosti fakturiše NOSBiH i plaća PBU, negativne vrijednosti plaća NOSBiH i fakturiše PBU</t>
  </si>
  <si>
    <t>Gubici i FSkar</t>
  </si>
  <si>
    <t>Gubici</t>
  </si>
  <si>
    <t>FSkar</t>
  </si>
  <si>
    <t>Pozitivne vrijednosti fakturiše NOSBiH i plaća PBU, negativne vrijednosti plaća NOSBiH i fakturiše PBU (ENTSO-E za Fskar)</t>
  </si>
  <si>
    <t>Sistemska usluga</t>
  </si>
  <si>
    <t>Pozitivne vrijednosti fakturiše NOSBiH i plaćaju učesnici na tržištu</t>
  </si>
  <si>
    <t>Saldo</t>
  </si>
  <si>
    <t>Pozitivna vrijednost - višak sredstava NOSBiH</t>
  </si>
  <si>
    <t>EMS</t>
  </si>
  <si>
    <t>Angažovana energija u BiH za potrebe drugih TSO</t>
  </si>
  <si>
    <t>HOPS</t>
  </si>
  <si>
    <t>ELES</t>
  </si>
  <si>
    <t>CGES</t>
  </si>
  <si>
    <t>KM /MWh</t>
  </si>
  <si>
    <t>Angažovana prekogranična energija zbog potreba BiH</t>
  </si>
  <si>
    <t>XB razmjena -
uvoz</t>
  </si>
  <si>
    <t>Cijena uvoz prosječna</t>
  </si>
  <si>
    <t>Trošak -
uvoz</t>
  </si>
  <si>
    <t>XB razmjena -
izvoz</t>
  </si>
  <si>
    <t>Cijena izvoz prosječna</t>
  </si>
  <si>
    <t>Trošak -
izvoz</t>
  </si>
  <si>
    <t>Kompenzacije</t>
  </si>
  <si>
    <t>Referentna cijena</t>
  </si>
  <si>
    <t>Trošak</t>
  </si>
  <si>
    <t>Isporuka</t>
  </si>
  <si>
    <t>Prijem</t>
  </si>
  <si>
    <t>Greska Gub</t>
  </si>
  <si>
    <t>Trošak Fskar</t>
  </si>
  <si>
    <t>Tabela 1. Izvještaj o balansnim kapacitetima u BiH za 2024. godinu</t>
  </si>
  <si>
    <t>Tabela 2: Izvještaj o balansnim uslugama u BiH za 2024. godinu</t>
  </si>
  <si>
    <t>2024/23</t>
  </si>
  <si>
    <t>Tabela 3: Izvještaj o balansnim uslugama u BiH za 2024. godinu</t>
  </si>
  <si>
    <t>Tabela 4: Izvještaj o balansnim uslugama u BiH za 2024. godinu</t>
  </si>
  <si>
    <t>Tabela 5: Izvještaj o balansnim uslugama u BiH za 2024. godinu</t>
  </si>
  <si>
    <t>Tabela 6: Izvještaj o balansnim uslugama u BiH za 2024. godinu</t>
  </si>
  <si>
    <t>Tabela 8: Izvještaj o balansnom tržištu u BiH za 2024. godinu</t>
  </si>
  <si>
    <t>Izvještaj o radu balansnog tržišta u BiH za 2024. godinu</t>
  </si>
  <si>
    <t>Tabela 11: Finansijski saldo - pomoćne usluge i balansna energija u 2024. godini</t>
  </si>
  <si>
    <t>Tabela 10: Izvještaj o prekograničnoj razmjeni (XB) balansne energije za 2024. godinu</t>
  </si>
  <si>
    <t>Tabela 9: Izvještaj o prenosnim gubicima i prekograničnom poravnanju (Fskar) za 2024. godinu</t>
  </si>
  <si>
    <t/>
  </si>
  <si>
    <t>Manjak energije</t>
  </si>
  <si>
    <t>Višak energije</t>
  </si>
  <si>
    <t>Manjak Max satno</t>
  </si>
  <si>
    <t>Višak Max satno</t>
  </si>
  <si>
    <t>Max. satno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</si>
</sst>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3" tint="-0.499984740745262"/>
      <name val="Aptos Narrow"/>
      <family val="2"/>
      <scheme val="minor"/>
    </font>
    <font>
      <b/>
      <sz val="14"/>
      <color theme="3" tint="-0.499984740745262"/>
      <name val="Aptos Narrow"/>
      <family val="2"/>
      <scheme val="minor"/>
    </font>
    <font>
      <sz val="12"/>
      <color theme="3" tint="-0.499984740745262"/>
      <name val="Aptos Narrow"/>
      <family val="2"/>
      <scheme val="minor"/>
    </font>
    <font>
      <b/>
      <sz val="12"/>
      <color theme="3" tint="-0.499984740745262"/>
      <name val="Aptos Narrow"/>
      <family val="2"/>
      <scheme val="minor"/>
    </font>
    <font>
      <b/>
      <sz val="11"/>
      <color theme="3" tint="-0.499984740745262"/>
      <name val="Aptos Narrow"/>
      <family val="2"/>
      <scheme val="minor"/>
    </font>
    <font>
      <b/>
      <sz val="10"/>
      <color theme="3" tint="-0.499984740745262"/>
      <name val="Aptos Narrow"/>
      <family val="2"/>
      <scheme val="minor"/>
    </font>
    <font>
      <sz val="10"/>
      <color theme="3" tint="-0.499984740745262"/>
      <name val="Aptos Narrow"/>
      <family val="2"/>
      <scheme val="minor"/>
    </font>
    <font>
      <i/>
      <sz val="8"/>
      <color theme="3" tint="-0.499984740745262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color theme="3" tint="0.3999755851924192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i/>
      <sz val="8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2"/>
      <color theme="1"/>
      <name val="Aptos Narrow"/>
      <family val="2"/>
      <charset val="238"/>
      <scheme val="minor"/>
    </font>
    <font>
      <sz val="9"/>
      <color theme="1"/>
      <name val="Aptos Narrow"/>
      <family val="2"/>
      <scheme val="minor"/>
    </font>
    <font>
      <i/>
      <sz val="9"/>
      <color theme="3" tint="-0.499984740745262"/>
      <name val="Aptos Narrow"/>
      <family val="2"/>
      <scheme val="minor"/>
    </font>
    <font>
      <sz val="8"/>
      <color theme="3" tint="-0.499984740745262"/>
      <name val="Aptos Narrow"/>
      <family val="2"/>
      <scheme val="minor"/>
    </font>
    <font>
      <i/>
      <sz val="11"/>
      <color theme="3" tint="-0.499984740745262"/>
      <name val="Aptos Narrow"/>
      <family val="2"/>
      <scheme val="minor"/>
    </font>
    <font>
      <sz val="12"/>
      <color theme="1"/>
      <name val="Aptos Narrow"/>
      <family val="2"/>
      <charset val="238"/>
      <scheme val="minor"/>
    </font>
    <font>
      <i/>
      <sz val="10"/>
      <color theme="1"/>
      <name val="Aptos Narrow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4">
    <xf numFmtId="0" fontId="0" fillId="0" borderId="0" xfId="0"/>
    <xf numFmtId="0" fontId="2" fillId="0" borderId="0" xfId="0" applyFont="1"/>
    <xf numFmtId="0" fontId="4" fillId="0" borderId="0" xfId="0" applyFont="1"/>
    <xf numFmtId="0" fontId="5" fillId="2" borderId="0" xfId="0" applyFont="1" applyFill="1"/>
    <xf numFmtId="0" fontId="6" fillId="2" borderId="0" xfId="0" applyFont="1" applyFill="1"/>
    <xf numFmtId="0" fontId="4" fillId="0" borderId="1" xfId="0" applyFont="1" applyBorder="1"/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4" xfId="0" applyFont="1" applyBorder="1"/>
    <xf numFmtId="0" fontId="7" fillId="0" borderId="5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left" wrapText="1"/>
    </xf>
    <xf numFmtId="0" fontId="9" fillId="0" borderId="7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9" fillId="0" borderId="7" xfId="0" applyFont="1" applyBorder="1" applyAlignment="1">
      <alignment horizontal="center" wrapText="1"/>
    </xf>
    <xf numFmtId="3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9" fontId="2" fillId="0" borderId="6" xfId="1" applyFont="1" applyBorder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6" fillId="2" borderId="4" xfId="0" applyFont="1" applyFill="1" applyBorder="1"/>
    <xf numFmtId="0" fontId="6" fillId="2" borderId="4" xfId="0" applyFont="1" applyFill="1" applyBorder="1" applyAlignment="1">
      <alignment horizontal="center"/>
    </xf>
    <xf numFmtId="0" fontId="2" fillId="0" borderId="8" xfId="0" applyFont="1" applyBorder="1"/>
    <xf numFmtId="0" fontId="9" fillId="0" borderId="9" xfId="0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0" fontId="2" fillId="0" borderId="6" xfId="0" applyFont="1" applyBorder="1"/>
    <xf numFmtId="0" fontId="2" fillId="0" borderId="1" xfId="0" applyFont="1" applyBorder="1"/>
    <xf numFmtId="0" fontId="9" fillId="0" borderId="10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0" borderId="4" xfId="0" applyFont="1" applyBorder="1"/>
    <xf numFmtId="0" fontId="9" fillId="0" borderId="11" xfId="0" applyFont="1" applyBorder="1" applyAlignment="1">
      <alignment horizontal="center"/>
    </xf>
    <xf numFmtId="9" fontId="2" fillId="0" borderId="4" xfId="1" applyFont="1" applyBorder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0" fillId="0" borderId="12" xfId="0" applyBorder="1"/>
    <xf numFmtId="0" fontId="13" fillId="0" borderId="13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4" fillId="0" borderId="6" xfId="0" applyFont="1" applyBorder="1" applyAlignment="1">
      <alignment wrapText="1"/>
    </xf>
    <xf numFmtId="0" fontId="15" fillId="0" borderId="7" xfId="0" applyFont="1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14" xfId="0" applyNumberFormat="1" applyBorder="1" applyAlignment="1">
      <alignment horizontal="center"/>
    </xf>
    <xf numFmtId="9" fontId="0" fillId="0" borderId="14" xfId="1" applyFont="1" applyBorder="1" applyAlignment="1">
      <alignment horizontal="center"/>
    </xf>
    <xf numFmtId="9" fontId="0" fillId="0" borderId="0" xfId="1" applyFont="1"/>
    <xf numFmtId="4" fontId="0" fillId="0" borderId="0" xfId="0" applyNumberFormat="1"/>
    <xf numFmtId="1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5" fillId="0" borderId="7" xfId="0" applyFont="1" applyBorder="1" applyAlignment="1">
      <alignment horizontal="center" wrapText="1"/>
    </xf>
    <xf numFmtId="3" fontId="0" fillId="0" borderId="6" xfId="0" applyNumberFormat="1" applyBorder="1" applyAlignment="1">
      <alignment horizontal="center"/>
    </xf>
    <xf numFmtId="3" fontId="0" fillId="0" borderId="14" xfId="0" applyNumberFormat="1" applyBorder="1" applyAlignment="1">
      <alignment horizontal="center"/>
    </xf>
    <xf numFmtId="3" fontId="0" fillId="0" borderId="0" xfId="0" applyNumberFormat="1"/>
    <xf numFmtId="9" fontId="0" fillId="0" borderId="6" xfId="1" applyFont="1" applyBorder="1" applyAlignment="1">
      <alignment horizontal="center"/>
    </xf>
    <xf numFmtId="10" fontId="0" fillId="0" borderId="14" xfId="1" applyNumberFormat="1" applyFont="1" applyFill="1" applyBorder="1" applyAlignment="1">
      <alignment horizontal="center"/>
    </xf>
    <xf numFmtId="0" fontId="16" fillId="0" borderId="0" xfId="0" applyFont="1"/>
    <xf numFmtId="0" fontId="15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0" fontId="13" fillId="0" borderId="12" xfId="0" applyFont="1" applyBorder="1"/>
    <xf numFmtId="9" fontId="13" fillId="0" borderId="13" xfId="0" applyNumberFormat="1" applyFont="1" applyBorder="1" applyAlignment="1">
      <alignment horizontal="center"/>
    </xf>
    <xf numFmtId="0" fontId="0" fillId="0" borderId="8" xfId="0" applyBorder="1"/>
    <xf numFmtId="0" fontId="15" fillId="0" borderId="9" xfId="0" applyFon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9" fontId="0" fillId="0" borderId="15" xfId="1" applyFont="1" applyBorder="1" applyAlignment="1">
      <alignment horizontal="center"/>
    </xf>
    <xf numFmtId="0" fontId="0" fillId="0" borderId="6" xfId="0" applyBorder="1"/>
    <xf numFmtId="0" fontId="0" fillId="0" borderId="1" xfId="0" applyBorder="1"/>
    <xf numFmtId="0" fontId="15" fillId="0" borderId="10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9" fontId="0" fillId="0" borderId="2" xfId="1" applyFont="1" applyBorder="1" applyAlignment="1">
      <alignment horizontal="center"/>
    </xf>
    <xf numFmtId="2" fontId="0" fillId="0" borderId="0" xfId="0" applyNumberFormat="1"/>
    <xf numFmtId="4" fontId="0" fillId="0" borderId="14" xfId="0" applyNumberFormat="1" applyBorder="1" applyAlignment="1">
      <alignment horizontal="center"/>
    </xf>
    <xf numFmtId="10" fontId="0" fillId="0" borderId="14" xfId="1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0" xfId="0" applyNumberFormat="1" applyAlignment="1">
      <alignment horizontal="center"/>
    </xf>
    <xf numFmtId="9" fontId="0" fillId="0" borderId="0" xfId="1" applyFont="1" applyAlignment="1">
      <alignment horizontal="center"/>
    </xf>
    <xf numFmtId="9" fontId="13" fillId="0" borderId="13" xfId="1" applyFont="1" applyBorder="1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1" applyNumberFormat="1" applyFont="1" applyBorder="1" applyAlignment="1">
      <alignment horizontal="center"/>
    </xf>
    <xf numFmtId="0" fontId="17" fillId="0" borderId="0" xfId="0" applyFont="1"/>
    <xf numFmtId="3" fontId="0" fillId="0" borderId="16" xfId="0" applyNumberFormat="1" applyBorder="1" applyAlignment="1">
      <alignment horizontal="center"/>
    </xf>
    <xf numFmtId="0" fontId="14" fillId="0" borderId="12" xfId="0" applyFont="1" applyBorder="1" applyAlignment="1">
      <alignment wrapText="1"/>
    </xf>
    <xf numFmtId="0" fontId="15" fillId="0" borderId="17" xfId="0" applyFon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9" fontId="0" fillId="0" borderId="13" xfId="1" applyFont="1" applyBorder="1" applyAlignment="1">
      <alignment horizontal="center"/>
    </xf>
    <xf numFmtId="9" fontId="0" fillId="0" borderId="16" xfId="1" applyFont="1" applyBorder="1" applyAlignment="1">
      <alignment horizontal="center"/>
    </xf>
    <xf numFmtId="0" fontId="17" fillId="0" borderId="4" xfId="0" applyFont="1" applyBorder="1"/>
    <xf numFmtId="0" fontId="0" fillId="0" borderId="4" xfId="0" applyBorder="1"/>
    <xf numFmtId="0" fontId="0" fillId="0" borderId="4" xfId="0" applyBorder="1" applyAlignment="1">
      <alignment horizontal="center"/>
    </xf>
    <xf numFmtId="9" fontId="0" fillId="0" borderId="4" xfId="0" applyNumberForma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9" fontId="13" fillId="0" borderId="5" xfId="0" applyNumberFormat="1" applyFont="1" applyBorder="1" applyAlignment="1">
      <alignment horizontal="center"/>
    </xf>
    <xf numFmtId="0" fontId="0" fillId="0" borderId="6" xfId="0" applyBorder="1" applyAlignment="1">
      <alignment wrapText="1"/>
    </xf>
    <xf numFmtId="0" fontId="0" fillId="0" borderId="18" xfId="0" applyBorder="1" applyAlignment="1">
      <alignment wrapText="1"/>
    </xf>
    <xf numFmtId="0" fontId="15" fillId="0" borderId="19" xfId="0" applyFont="1" applyBorder="1" applyAlignment="1">
      <alignment horizontal="center"/>
    </xf>
    <xf numFmtId="4" fontId="0" fillId="0" borderId="18" xfId="0" applyNumberFormat="1" applyBorder="1" applyAlignment="1">
      <alignment horizontal="center"/>
    </xf>
    <xf numFmtId="4" fontId="0" fillId="0" borderId="20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3" fontId="0" fillId="0" borderId="19" xfId="0" applyNumberFormat="1" applyBorder="1" applyAlignment="1">
      <alignment horizontal="center"/>
    </xf>
    <xf numFmtId="3" fontId="0" fillId="0" borderId="21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wrapText="1"/>
    </xf>
    <xf numFmtId="4" fontId="0" fillId="0" borderId="12" xfId="0" applyNumberFormat="1" applyBorder="1" applyAlignment="1">
      <alignment horizontal="center"/>
    </xf>
    <xf numFmtId="4" fontId="0" fillId="0" borderId="13" xfId="0" applyNumberFormat="1" applyBorder="1" applyAlignment="1">
      <alignment horizontal="center"/>
    </xf>
    <xf numFmtId="9" fontId="0" fillId="0" borderId="13" xfId="1" applyFont="1" applyFill="1" applyBorder="1" applyAlignment="1">
      <alignment horizontal="center"/>
    </xf>
    <xf numFmtId="3" fontId="16" fillId="0" borderId="0" xfId="0" applyNumberFormat="1" applyFont="1"/>
    <xf numFmtId="3" fontId="18" fillId="0" borderId="0" xfId="0" applyNumberFormat="1" applyFont="1" applyAlignment="1">
      <alignment horizontal="center"/>
    </xf>
    <xf numFmtId="0" fontId="2" fillId="2" borderId="0" xfId="0" applyFont="1" applyFill="1"/>
    <xf numFmtId="0" fontId="2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19" fillId="0" borderId="4" xfId="0" applyFont="1" applyBorder="1" applyAlignment="1">
      <alignment horizontal="center" wrapText="1"/>
    </xf>
    <xf numFmtId="4" fontId="2" fillId="0" borderId="6" xfId="0" applyNumberFormat="1" applyFont="1" applyBorder="1" applyAlignment="1">
      <alignment horizontal="center"/>
    </xf>
    <xf numFmtId="0" fontId="8" fillId="0" borderId="18" xfId="0" applyFont="1" applyBorder="1" applyAlignment="1">
      <alignment horizontal="left" wrapText="1"/>
    </xf>
    <xf numFmtId="3" fontId="2" fillId="0" borderId="18" xfId="0" applyNumberFormat="1" applyFont="1" applyBorder="1" applyAlignment="1">
      <alignment horizontal="center"/>
    </xf>
    <xf numFmtId="4" fontId="2" fillId="0" borderId="18" xfId="0" applyNumberFormat="1" applyFont="1" applyBorder="1" applyAlignment="1">
      <alignment horizontal="center"/>
    </xf>
    <xf numFmtId="0" fontId="8" fillId="0" borderId="12" xfId="0" applyFont="1" applyBorder="1" applyAlignment="1">
      <alignment horizontal="left" wrapText="1"/>
    </xf>
    <xf numFmtId="3" fontId="2" fillId="0" borderId="12" xfId="0" applyNumberFormat="1" applyFont="1" applyBorder="1" applyAlignment="1">
      <alignment horizontal="center"/>
    </xf>
    <xf numFmtId="4" fontId="2" fillId="0" borderId="12" xfId="0" applyNumberFormat="1" applyFont="1" applyBorder="1" applyAlignment="1">
      <alignment horizontal="center"/>
    </xf>
    <xf numFmtId="0" fontId="20" fillId="0" borderId="1" xfId="0" applyFont="1" applyBorder="1" applyAlignment="1">
      <alignment vertical="top"/>
    </xf>
    <xf numFmtId="0" fontId="6" fillId="2" borderId="6" xfId="0" applyFont="1" applyFill="1" applyBorder="1"/>
    <xf numFmtId="0" fontId="2" fillId="2" borderId="0" xfId="0" applyFont="1" applyFill="1" applyAlignment="1">
      <alignment horizontal="center"/>
    </xf>
    <xf numFmtId="0" fontId="6" fillId="0" borderId="0" xfId="0" applyFont="1" applyAlignment="1">
      <alignment horizontal="center" wrapText="1"/>
    </xf>
    <xf numFmtId="0" fontId="8" fillId="0" borderId="6" xfId="0" applyFont="1" applyBorder="1" applyAlignment="1">
      <alignment wrapText="1"/>
    </xf>
    <xf numFmtId="0" fontId="8" fillId="0" borderId="12" xfId="0" applyFont="1" applyBorder="1" applyAlignment="1">
      <alignment wrapText="1"/>
    </xf>
    <xf numFmtId="0" fontId="21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0" fontId="0" fillId="0" borderId="13" xfId="1" applyNumberFormat="1" applyFont="1" applyBorder="1" applyAlignment="1">
      <alignment horizontal="center"/>
    </xf>
    <xf numFmtId="4" fontId="0" fillId="0" borderId="0" xfId="0" applyNumberFormat="1" applyAlignment="1">
      <alignment horizontal="center"/>
    </xf>
    <xf numFmtId="4" fontId="13" fillId="0" borderId="13" xfId="0" applyNumberFormat="1" applyFont="1" applyBorder="1" applyAlignment="1">
      <alignment horizontal="center"/>
    </xf>
    <xf numFmtId="4" fontId="13" fillId="0" borderId="12" xfId="0" applyNumberFormat="1" applyFont="1" applyBorder="1" applyAlignment="1">
      <alignment horizontal="center"/>
    </xf>
    <xf numFmtId="0" fontId="0" fillId="0" borderId="18" xfId="0" applyBorder="1"/>
    <xf numFmtId="0" fontId="0" fillId="0" borderId="17" xfId="0" applyBorder="1"/>
    <xf numFmtId="0" fontId="13" fillId="0" borderId="17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3" fontId="0" fillId="0" borderId="23" xfId="0" applyNumberFormat="1" applyBorder="1" applyAlignment="1">
      <alignment horizontal="center"/>
    </xf>
    <xf numFmtId="1" fontId="0" fillId="0" borderId="0" xfId="1" applyNumberFormat="1" applyFont="1"/>
    <xf numFmtId="4" fontId="0" fillId="0" borderId="7" xfId="0" applyNumberFormat="1" applyBorder="1" applyAlignment="1">
      <alignment horizontal="center"/>
    </xf>
    <xf numFmtId="9" fontId="0" fillId="0" borderId="12" xfId="1" applyFont="1" applyBorder="1" applyAlignment="1">
      <alignment horizontal="center"/>
    </xf>
    <xf numFmtId="0" fontId="0" fillId="0" borderId="24" xfId="0" applyBorder="1" applyAlignment="1">
      <alignment wrapText="1"/>
    </xf>
    <xf numFmtId="0" fontId="15" fillId="0" borderId="25" xfId="0" applyFon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9" fontId="0" fillId="0" borderId="24" xfId="1" applyFont="1" applyBorder="1" applyAlignment="1">
      <alignment horizontal="center"/>
    </xf>
    <xf numFmtId="4" fontId="0" fillId="0" borderId="23" xfId="0" applyNumberFormat="1" applyBorder="1" applyAlignment="1">
      <alignment horizontal="center"/>
    </xf>
    <xf numFmtId="3" fontId="0" fillId="0" borderId="17" xfId="0" applyNumberFormat="1" applyBorder="1" applyAlignment="1">
      <alignment horizontal="center"/>
    </xf>
    <xf numFmtId="3" fontId="0" fillId="0" borderId="22" xfId="0" applyNumberFormat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0" fontId="0" fillId="0" borderId="2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20" xfId="0" applyBorder="1"/>
    <xf numFmtId="0" fontId="0" fillId="0" borderId="3" xfId="0" applyBorder="1"/>
    <xf numFmtId="0" fontId="0" fillId="0" borderId="14" xfId="0" applyBorder="1"/>
    <xf numFmtId="10" fontId="0" fillId="0" borderId="18" xfId="1" applyNumberFormat="1" applyFont="1" applyFill="1" applyBorder="1" applyAlignment="1">
      <alignment horizontal="center"/>
    </xf>
    <xf numFmtId="0" fontId="0" fillId="3" borderId="6" xfId="0" applyFill="1" applyBorder="1" applyAlignment="1">
      <alignment wrapText="1"/>
    </xf>
    <xf numFmtId="0" fontId="15" fillId="3" borderId="7" xfId="0" applyFont="1" applyFill="1" applyBorder="1" applyAlignment="1">
      <alignment horizontal="center"/>
    </xf>
    <xf numFmtId="3" fontId="0" fillId="3" borderId="6" xfId="0" applyNumberFormat="1" applyFill="1" applyBorder="1" applyAlignment="1">
      <alignment horizontal="center"/>
    </xf>
    <xf numFmtId="3" fontId="0" fillId="3" borderId="7" xfId="0" applyNumberFormat="1" applyFill="1" applyBorder="1" applyAlignment="1">
      <alignment horizontal="center"/>
    </xf>
    <xf numFmtId="3" fontId="0" fillId="3" borderId="23" xfId="0" applyNumberFormat="1" applyFill="1" applyBorder="1" applyAlignment="1">
      <alignment horizontal="center"/>
    </xf>
    <xf numFmtId="9" fontId="0" fillId="3" borderId="6" xfId="1" applyFont="1" applyFill="1" applyBorder="1" applyAlignment="1">
      <alignment horizontal="center"/>
    </xf>
    <xf numFmtId="0" fontId="17" fillId="0" borderId="13" xfId="0" applyFont="1" applyBorder="1"/>
    <xf numFmtId="0" fontId="17" fillId="0" borderId="12" xfId="0" applyFont="1" applyBorder="1"/>
    <xf numFmtId="0" fontId="22" fillId="0" borderId="5" xfId="0" applyFont="1" applyBorder="1"/>
    <xf numFmtId="0" fontId="22" fillId="0" borderId="4" xfId="0" applyFont="1" applyBorder="1"/>
    <xf numFmtId="0" fontId="22" fillId="0" borderId="5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3" xfId="0" applyFont="1" applyBorder="1"/>
    <xf numFmtId="0" fontId="23" fillId="0" borderId="0" xfId="0" applyFont="1" applyAlignment="1">
      <alignment horizontal="center"/>
    </xf>
    <xf numFmtId="3" fontId="22" fillId="0" borderId="3" xfId="0" applyNumberFormat="1" applyFont="1" applyBorder="1" applyAlignment="1">
      <alignment horizontal="center"/>
    </xf>
    <xf numFmtId="3" fontId="22" fillId="0" borderId="0" xfId="0" applyNumberFormat="1" applyFont="1" applyAlignment="1">
      <alignment horizontal="center"/>
    </xf>
    <xf numFmtId="3" fontId="22" fillId="0" borderId="27" xfId="0" applyNumberFormat="1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3" fontId="22" fillId="0" borderId="5" xfId="0" applyNumberFormat="1" applyFont="1" applyBorder="1" applyAlignment="1">
      <alignment horizontal="center"/>
    </xf>
    <xf numFmtId="3" fontId="22" fillId="0" borderId="4" xfId="0" applyNumberFormat="1" applyFont="1" applyBorder="1" applyAlignment="1">
      <alignment horizontal="center"/>
    </xf>
    <xf numFmtId="3" fontId="22" fillId="0" borderId="11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2" fillId="0" borderId="13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5" fillId="0" borderId="0" xfId="0" applyFont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2429503611318659"/>
          <c:y val="0.20088649192823499"/>
          <c:w val="0.31193562848439571"/>
          <c:h val="0.58541343975838644"/>
        </c:manualLayout>
      </c:layout>
      <c:pieChart>
        <c:varyColors val="1"/>
        <c:ser>
          <c:idx val="0"/>
          <c:order val="0"/>
          <c:tx>
            <c:strRef>
              <c:f>'Reg kapacitet'!$E$33</c:f>
              <c:strCache>
                <c:ptCount val="1"/>
                <c:pt idx="0">
                  <c:v>SR Vršno</c:v>
                </c:pt>
              </c:strCache>
            </c:strRef>
          </c:tx>
          <c:dPt>
            <c:idx val="0"/>
            <c:bubble3D val="0"/>
            <c:spPr>
              <a:solidFill>
                <a:schemeClr val="tx2">
                  <a:lumMod val="50000"/>
                  <a:lumOff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EE6F-4A3D-9AA9-8DF34E896F41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EE6F-4A3D-9AA9-8DF34E896F41}"/>
              </c:ext>
            </c:extLst>
          </c:dPt>
          <c:dLbls>
            <c:dLbl>
              <c:idx val="0"/>
              <c:layout>
                <c:manualLayout>
                  <c:x val="-0.13905918325865832"/>
                  <c:y val="8.1034048826088521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sr-Latn-R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 MW; 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0624017957351291"/>
                      <c:h val="0.1176439794340775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EE6F-4A3D-9AA9-8DF34E896F41}"/>
                </c:ext>
              </c:extLst>
            </c:dLbl>
            <c:dLbl>
              <c:idx val="1"/>
              <c:layout>
                <c:manualLayout>
                  <c:x val="8.1970890002386068E-2"/>
                  <c:y val="-0.14405033617373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sr-Latn-R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 MW;  </c:separator>
              <c:extLst>
                <c:ext xmlns:c15="http://schemas.microsoft.com/office/drawing/2012/chart" uri="{CE6537A1-D6FC-4f65-9D91-7224C49458BB}">
                  <c15:layout>
                    <c:manualLayout>
                      <c:w val="8.8282828282828282E-2"/>
                      <c:h val="0.103032107287958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E6F-4A3D-9AA9-8DF34E896F41}"/>
                </c:ext>
              </c:extLst>
            </c:dLbl>
            <c:dLbl>
              <c:idx val="2"/>
              <c:layout>
                <c:manualLayout>
                  <c:x val="0.11367984304992179"/>
                  <c:y val="8.98098011721137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sr-Latn-R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 MW;  </c:separator>
              <c:extLst>
                <c:ext xmlns:c15="http://schemas.microsoft.com/office/drawing/2012/chart" uri="{CE6537A1-D6FC-4f65-9D91-7224C49458BB}">
                  <c15:layout>
                    <c:manualLayout>
                      <c:w val="9.7261503928170567E-2"/>
                      <c:h val="0.103032107287958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EE6F-4A3D-9AA9-8DF34E896F41}"/>
                </c:ext>
              </c:extLst>
            </c:dLbl>
            <c:dLbl>
              <c:idx val="3"/>
              <c:layout>
                <c:manualLayout>
                  <c:x val="2.0202020202020204E-2"/>
                  <c:y val="3.393233380074066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sr-Latn-R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 MW; 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5712682379349047"/>
                      <c:h val="9.863013698630136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EE6F-4A3D-9AA9-8DF34E896F41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1"/>
            <c:showBubbleSize val="0"/>
            <c:separator> MW; 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'Reg kapacitet'!$A$36:$A$39</c:f>
              <c:strCache>
                <c:ptCount val="4"/>
                <c:pt idx="0">
                  <c:v>Neobezbjeđeno</c:v>
                </c:pt>
                <c:pt idx="1">
                  <c:v>EP BiH</c:v>
                </c:pt>
                <c:pt idx="2">
                  <c:v>ERS</c:v>
                </c:pt>
                <c:pt idx="3">
                  <c:v>EP HZHB</c:v>
                </c:pt>
              </c:strCache>
            </c:strRef>
          </c:cat>
          <c:val>
            <c:numRef>
              <c:f>'Reg kapacitet'!$E$36:$E$39</c:f>
              <c:numCache>
                <c:formatCode>0</c:formatCode>
                <c:ptCount val="4"/>
                <c:pt idx="0">
                  <c:v>22</c:v>
                </c:pt>
                <c:pt idx="1">
                  <c:v>10</c:v>
                </c:pt>
                <c:pt idx="2">
                  <c:v>14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6F-4A3D-9AA9-8DF34E896F4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5769335402417759"/>
          <c:y val="0.42998770359184563"/>
          <c:w val="0.21505603770331627"/>
          <c:h val="0.46148549239564235"/>
        </c:manualLayout>
      </c:layout>
      <c:overlay val="0"/>
      <c:txPr>
        <a:bodyPr/>
        <a:lstStyle/>
        <a:p>
          <a:pPr>
            <a:defRPr kern="0" baseline="0"/>
          </a:pPr>
          <a:endParaRPr lang="sr-Latn-R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42706423992083"/>
          <c:y val="0.19723345069631665"/>
          <c:w val="0.69928281915580226"/>
          <c:h val="0.69134942020689738"/>
        </c:manualLayout>
      </c:layout>
      <c:pieChart>
        <c:varyColors val="1"/>
        <c:ser>
          <c:idx val="0"/>
          <c:order val="0"/>
          <c:tx>
            <c:strRef>
              <c:f>'Reg kapacitet'!$D$33</c:f>
              <c:strCache>
                <c:ptCount val="1"/>
                <c:pt idx="0">
                  <c:v>SR Nevršno</c:v>
                </c:pt>
              </c:strCache>
            </c:strRef>
          </c:tx>
          <c:dPt>
            <c:idx val="0"/>
            <c:bubble3D val="0"/>
            <c:spPr>
              <a:solidFill>
                <a:schemeClr val="tx2">
                  <a:lumMod val="50000"/>
                  <a:lumOff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6CE1-4DF7-85ED-01F8652E239E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6CE1-4DF7-85ED-01F8652E239E}"/>
              </c:ext>
            </c:extLst>
          </c:dPt>
          <c:dLbls>
            <c:dLbl>
              <c:idx val="0"/>
              <c:layout>
                <c:manualLayout>
                  <c:x val="-0.26781515797345889"/>
                  <c:y val="-0.1105945899589649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 MW; 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E1-4DF7-85ED-01F8652E239E}"/>
                </c:ext>
              </c:extLst>
            </c:dLbl>
            <c:dLbl>
              <c:idx val="1"/>
              <c:layout>
                <c:manualLayout>
                  <c:x val="0.19467018949352352"/>
                  <c:y val="-3.091242969961845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 MW; 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E1-4DF7-85ED-01F8652E239E}"/>
                </c:ext>
              </c:extLst>
            </c:dLbl>
            <c:dLbl>
              <c:idx val="2"/>
              <c:layout>
                <c:manualLayout>
                  <c:x val="0.19661089342641616"/>
                  <c:y val="0.1789664116806683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sr-Latn-R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 MW; 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685872318432637"/>
                      <c:h val="0.137223145985893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6CE1-4DF7-85ED-01F8652E239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0.30121797133918893"/>
                      <c:h val="6.050784389929153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CE1-4DF7-85ED-01F8652E239E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1"/>
            <c:showBubbleSize val="0"/>
            <c:separator> MW; 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'Reg kapacitet'!$A$36:$A$39</c:f>
              <c:strCache>
                <c:ptCount val="4"/>
                <c:pt idx="0">
                  <c:v>Neobezbjeđeno</c:v>
                </c:pt>
                <c:pt idx="1">
                  <c:v>EP BiH</c:v>
                </c:pt>
                <c:pt idx="2">
                  <c:v>ERS</c:v>
                </c:pt>
                <c:pt idx="3">
                  <c:v>EP HZHB</c:v>
                </c:pt>
              </c:strCache>
            </c:strRef>
          </c:cat>
          <c:val>
            <c:numRef>
              <c:f>'Reg kapacitet'!$D$36:$D$39</c:f>
              <c:numCache>
                <c:formatCode>0</c:formatCode>
                <c:ptCount val="4"/>
                <c:pt idx="0">
                  <c:v>18</c:v>
                </c:pt>
                <c:pt idx="1">
                  <c:v>5</c:v>
                </c:pt>
                <c:pt idx="2">
                  <c:v>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CE1-4DF7-85ED-01F8652E239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2429503611318659"/>
          <c:y val="0.20088649192823499"/>
          <c:w val="0.31193562848439571"/>
          <c:h val="0.58541343975838644"/>
        </c:manualLayout>
      </c:layout>
      <c:pieChart>
        <c:varyColors val="1"/>
        <c:ser>
          <c:idx val="0"/>
          <c:order val="0"/>
          <c:tx>
            <c:strRef>
              <c:f>'Reg kapacitet'!$G$33</c:f>
              <c:strCache>
                <c:ptCount val="1"/>
                <c:pt idx="0">
                  <c:v>TR Nadole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tx2">
                  <a:lumMod val="75000"/>
                  <a:lumOff val="2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EE1F-4DD5-B87F-B6A67278DAE3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EE1F-4DD5-B87F-B6A67278DAE3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3-EE1F-4DD5-B87F-B6A67278DAE3}"/>
              </c:ext>
            </c:extLst>
          </c:dPt>
          <c:dPt>
            <c:idx val="4"/>
            <c:bubble3D val="0"/>
            <c:spPr>
              <a:solidFill>
                <a:schemeClr val="tx2">
                  <a:lumMod val="50000"/>
                  <a:lumOff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EE1F-4DD5-B87F-B6A67278DAE3}"/>
              </c:ext>
            </c:extLst>
          </c:dPt>
          <c:dLbls>
            <c:dLbl>
              <c:idx val="0"/>
              <c:layout>
                <c:manualLayout>
                  <c:x val="-9.427609427609436E-2"/>
                  <c:y val="0.1607633897247992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sr-Latn-R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 MW;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0437710437710437"/>
                      <c:h val="0.130693069306930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EE1F-4DD5-B87F-B6A67278DAE3}"/>
                </c:ext>
              </c:extLst>
            </c:dLbl>
            <c:dLbl>
              <c:idx val="1"/>
              <c:layout>
                <c:manualLayout>
                  <c:x val="-9.6520763187429859E-2"/>
                  <c:y val="1.71903017073360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sr-Latn-RS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3153759820426493E-2"/>
                      <c:h val="0.126732673267326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E1F-4DD5-B87F-B6A67278DAE3}"/>
                </c:ext>
              </c:extLst>
            </c:dLbl>
            <c:dLbl>
              <c:idx val="2"/>
              <c:layout>
                <c:manualLayout>
                  <c:x val="-9.2031425364758696E-2"/>
                  <c:y val="-0.174271458641927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sr-Latn-R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 MW; </c:separator>
              <c:extLst>
                <c:ext xmlns:c15="http://schemas.microsoft.com/office/drawing/2012/chart" uri="{CE6537A1-D6FC-4f65-9D91-7224C49458BB}">
                  <c15:layout>
                    <c:manualLayout>
                      <c:w val="9.5398428731762061E-2"/>
                      <c:h val="0.1346534653465346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EE1F-4DD5-B87F-B6A67278DAE3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sr-Latn-RS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3714927048260385E-2"/>
                      <c:h val="0.1108910891089108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EE1F-4DD5-B87F-B6A67278DAE3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718294051627385"/>
                      <c:h val="0.1346534653465346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EE1F-4DD5-B87F-B6A67278DAE3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1"/>
            <c:showBubbleSize val="0"/>
            <c:separator> MW;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'Reg kapacitet'!$A$36:$A$40</c:f>
              <c:strCache>
                <c:ptCount val="5"/>
                <c:pt idx="0">
                  <c:v>Neobezbjeđeno</c:v>
                </c:pt>
                <c:pt idx="1">
                  <c:v>EP BiH</c:v>
                </c:pt>
                <c:pt idx="2">
                  <c:v>ERS</c:v>
                </c:pt>
                <c:pt idx="3">
                  <c:v>EP HZHB</c:v>
                </c:pt>
                <c:pt idx="4">
                  <c:v>EFT Stanari</c:v>
                </c:pt>
              </c:strCache>
            </c:strRef>
          </c:cat>
          <c:val>
            <c:numRef>
              <c:f>'Reg kapacitet'!$G$36:$G$40</c:f>
              <c:numCache>
                <c:formatCode>0</c:formatCode>
                <c:ptCount val="5"/>
                <c:pt idx="0">
                  <c:v>13</c:v>
                </c:pt>
                <c:pt idx="1">
                  <c:v>6</c:v>
                </c:pt>
                <c:pt idx="2">
                  <c:v>18</c:v>
                </c:pt>
                <c:pt idx="3">
                  <c:v>12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E1F-4DD5-B87F-B6A67278DAE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5769335402417759"/>
          <c:y val="0.26685179699072276"/>
          <c:w val="0.21505603770331627"/>
          <c:h val="0.62462118967802283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42706423992083"/>
          <c:y val="0.19723345069631665"/>
          <c:w val="0.69928281915580226"/>
          <c:h val="0.69134942020689738"/>
        </c:manualLayout>
      </c:layout>
      <c:pieChart>
        <c:varyColors val="1"/>
        <c:ser>
          <c:idx val="0"/>
          <c:order val="0"/>
          <c:tx>
            <c:strRef>
              <c:f>'Reg kapacitet'!$F$33</c:f>
              <c:strCache>
                <c:ptCount val="1"/>
                <c:pt idx="0">
                  <c:v>TR Nagore</c:v>
                </c:pt>
              </c:strCache>
            </c:strRef>
          </c:tx>
          <c:dPt>
            <c:idx val="0"/>
            <c:bubble3D val="0"/>
            <c:spPr>
              <a:solidFill>
                <a:schemeClr val="tx2">
                  <a:lumMod val="50000"/>
                  <a:lumOff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128C-4B20-B7FB-A3338896E674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128C-4B20-B7FB-A3338896E674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3-128C-4B20-B7FB-A3338896E674}"/>
              </c:ext>
            </c:extLst>
          </c:dPt>
          <c:dLbls>
            <c:dLbl>
              <c:idx val="0"/>
              <c:layout>
                <c:manualLayout>
                  <c:x val="-0.23442028367065751"/>
                  <c:y val="0.2047894340313212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sr-Latn-R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 MW;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3316035438389102"/>
                      <c:h val="0.182743116971090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128C-4B20-B7FB-A3338896E674}"/>
                </c:ext>
              </c:extLst>
            </c:dLbl>
            <c:dLbl>
              <c:idx val="1"/>
              <c:layout>
                <c:manualLayout>
                  <c:x val="-0.21539630412803484"/>
                  <c:y val="-0.1859677784738718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 MW;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8C-4B20-B7FB-A3338896E674}"/>
                </c:ext>
              </c:extLst>
            </c:dLbl>
            <c:dLbl>
              <c:idx val="2"/>
              <c:layout>
                <c:manualLayout>
                  <c:x val="0.18652828350711279"/>
                  <c:y val="-0.1686861386043634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 MW;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81190494242393"/>
                      <c:h val="0.182743116971090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128C-4B20-B7FB-A3338896E674}"/>
                </c:ext>
              </c:extLst>
            </c:dLbl>
            <c:dLbl>
              <c:idx val="3"/>
              <c:layout>
                <c:manualLayout>
                  <c:x val="0.1915695884667645"/>
                  <c:y val="0.16824025720549507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 MW;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4954459550275901"/>
                      <c:h val="0.1862574076820734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128C-4B20-B7FB-A3338896E67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8C-4B20-B7FB-A3338896E674}"/>
                </c:ext>
              </c:extLst>
            </c:dLbl>
            <c:dLbl>
              <c:idx val="5"/>
              <c:showLegendKey val="0"/>
              <c:showVal val="0"/>
              <c:showCatName val="0"/>
              <c:showSerName val="0"/>
              <c:showPercent val="1"/>
              <c:showBubbleSize val="0"/>
              <c:separator> MW;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8C-4B20-B7FB-A3338896E674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1"/>
            <c:showBubbleSize val="0"/>
            <c:separator> MW;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'Reg kapacitet'!$A$36:$A$40</c:f>
              <c:strCache>
                <c:ptCount val="5"/>
                <c:pt idx="0">
                  <c:v>Neobezbjeđeno</c:v>
                </c:pt>
                <c:pt idx="1">
                  <c:v>EP BiH</c:v>
                </c:pt>
                <c:pt idx="2">
                  <c:v>ERS</c:v>
                </c:pt>
                <c:pt idx="3">
                  <c:v>EP HZHB</c:v>
                </c:pt>
                <c:pt idx="4">
                  <c:v>EFT Stanari</c:v>
                </c:pt>
              </c:strCache>
            </c:strRef>
          </c:cat>
          <c:val>
            <c:numRef>
              <c:f>'Reg kapacitet'!$F$36:$F$40</c:f>
              <c:numCache>
                <c:formatCode>0</c:formatCode>
                <c:ptCount val="5"/>
                <c:pt idx="0">
                  <c:v>47</c:v>
                </c:pt>
                <c:pt idx="1">
                  <c:v>59</c:v>
                </c:pt>
                <c:pt idx="2">
                  <c:v>33</c:v>
                </c:pt>
                <c:pt idx="3">
                  <c:v>57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28C-4B20-B7FB-A3338896E67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r>
              <a:rPr lang="bs-Latn-BA"/>
              <a:t>Debalans BiH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Times New Roman" panose="02020603050405020304" pitchFamily="18" charset="0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AnalizaOdstupanje!$Q$7</c:f>
              <c:strCache>
                <c:ptCount val="1"/>
                <c:pt idx="0">
                  <c:v>Manjak energije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AnalizaOdstupanje!$R$6:$AB$6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AnalizaOdstupanje!$R$7:$AB$7</c:f>
              <c:numCache>
                <c:formatCode>#,##0</c:formatCode>
                <c:ptCount val="11"/>
                <c:pt idx="0">
                  <c:v>-87222</c:v>
                </c:pt>
                <c:pt idx="1">
                  <c:v>-110950</c:v>
                </c:pt>
                <c:pt idx="2">
                  <c:v>-28159</c:v>
                </c:pt>
                <c:pt idx="3">
                  <c:v>-31199.606</c:v>
                </c:pt>
                <c:pt idx="4">
                  <c:v>-45061.891999999898</c:v>
                </c:pt>
                <c:pt idx="5">
                  <c:v>-42009.928999999996</c:v>
                </c:pt>
                <c:pt idx="6">
                  <c:v>-29318.467999999993</c:v>
                </c:pt>
                <c:pt idx="7">
                  <c:v>-80435.231999999989</c:v>
                </c:pt>
                <c:pt idx="8" formatCode="General">
                  <c:v>-86765.32</c:v>
                </c:pt>
                <c:pt idx="9" formatCode="General">
                  <c:v>-46142.329000000005</c:v>
                </c:pt>
                <c:pt idx="10" formatCode="General">
                  <c:v>-88806.106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5E-45F2-AA0D-64A7A7DDBAD8}"/>
            </c:ext>
          </c:extLst>
        </c:ser>
        <c:ser>
          <c:idx val="1"/>
          <c:order val="1"/>
          <c:tx>
            <c:strRef>
              <c:f>AnalizaOdstupanje!$Q$8</c:f>
              <c:strCache>
                <c:ptCount val="1"/>
                <c:pt idx="0">
                  <c:v>Višak energije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AnalizaOdstupanje!$R$6:$AB$6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AnalizaOdstupanje!$R$8:$AB$8</c:f>
              <c:numCache>
                <c:formatCode>#,##0</c:formatCode>
                <c:ptCount val="11"/>
                <c:pt idx="0">
                  <c:v>160838.80600000001</c:v>
                </c:pt>
                <c:pt idx="1">
                  <c:v>166862.633</c:v>
                </c:pt>
                <c:pt idx="2">
                  <c:v>80310.448999999993</c:v>
                </c:pt>
                <c:pt idx="3">
                  <c:v>56105.484999999986</c:v>
                </c:pt>
                <c:pt idx="4">
                  <c:v>39814.040999999997</c:v>
                </c:pt>
                <c:pt idx="5">
                  <c:v>38864.148000000008</c:v>
                </c:pt>
                <c:pt idx="6">
                  <c:v>52586.780000000013</c:v>
                </c:pt>
                <c:pt idx="7">
                  <c:v>35417.218000000008</c:v>
                </c:pt>
                <c:pt idx="8" formatCode="General">
                  <c:v>33013.970999999998</c:v>
                </c:pt>
                <c:pt idx="9" formatCode="General">
                  <c:v>45671.701000000001</c:v>
                </c:pt>
                <c:pt idx="10" formatCode="General">
                  <c:v>41387.358000000007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5E-45F2-AA0D-64A7A7DDB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2226080"/>
        <c:axId val="502226472"/>
      </c:barChart>
      <c:catAx>
        <c:axId val="50222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sr-Latn-RS"/>
          </a:p>
        </c:txPr>
        <c:crossAx val="502226472"/>
        <c:crosses val="autoZero"/>
        <c:auto val="1"/>
        <c:lblAlgn val="ctr"/>
        <c:lblOffset val="100"/>
        <c:noMultiLvlLbl val="0"/>
      </c:catAx>
      <c:valAx>
        <c:axId val="502226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sr-Latn-RS"/>
          </a:p>
        </c:txPr>
        <c:crossAx val="502226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Times New Roman" panose="02020603050405020304" pitchFamily="18" charset="0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+mn-lt"/>
          <a:cs typeface="Times New Roman" panose="02020603050405020304" pitchFamily="18" charset="0"/>
        </a:defRPr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030782737523661"/>
          <c:y val="0.1488779676467972"/>
          <c:w val="0.42595809670132695"/>
          <c:h val="0.8029556310557095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582-41D1-A589-5A77FA4A472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582-41D1-A589-5A77FA4A472E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582-41D1-A589-5A77FA4A472E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582-41D1-A589-5A77FA4A472E}"/>
              </c:ext>
            </c:extLst>
          </c:dPt>
          <c:dLbls>
            <c:dLbl>
              <c:idx val="0"/>
              <c:layout>
                <c:manualLayout>
                  <c:x val="7.3270780176868056E-2"/>
                  <c:y val="1.0067708789454558E-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 MWh;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82-41D1-A589-5A77FA4A472E}"/>
                </c:ext>
              </c:extLst>
            </c:dLbl>
            <c:dLbl>
              <c:idx val="1"/>
              <c:layout>
                <c:manualLayout>
                  <c:x val="-0.14776884596742482"/>
                  <c:y val="0.183678795957194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 MWh;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421602787456446"/>
                      <c:h val="0.1726546548327415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4582-41D1-A589-5A77FA4A472E}"/>
                </c:ext>
              </c:extLst>
            </c:dLbl>
            <c:dLbl>
              <c:idx val="2"/>
              <c:layout>
                <c:manualLayout>
                  <c:x val="8.6118503479748004E-2"/>
                  <c:y val="-0.170771786418385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 MWh;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2921012922165218"/>
                      <c:h val="0.159518363569788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4582-41D1-A589-5A77FA4A472E}"/>
                </c:ext>
              </c:extLst>
            </c:dLbl>
            <c:dLbl>
              <c:idx val="3"/>
              <c:layout>
                <c:manualLayout>
                  <c:x val="0.11894199200709663"/>
                  <c:y val="0.2091957831470692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 MWh;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2470374130063008"/>
                      <c:h val="0.1463820723068361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4582-41D1-A589-5A77FA4A47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eparator> MWh;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XB_Balancing!$T$5:$T$8</c:f>
              <c:strCache>
                <c:ptCount val="4"/>
                <c:pt idx="0">
                  <c:v>ELES</c:v>
                </c:pt>
                <c:pt idx="1">
                  <c:v>HOPS</c:v>
                </c:pt>
                <c:pt idx="2">
                  <c:v>EMS</c:v>
                </c:pt>
                <c:pt idx="3">
                  <c:v>CGES</c:v>
                </c:pt>
              </c:strCache>
            </c:strRef>
          </c:cat>
          <c:val>
            <c:numRef>
              <c:f>XB_Balancing!$U$5:$U$8</c:f>
              <c:numCache>
                <c:formatCode>0</c:formatCode>
                <c:ptCount val="4"/>
                <c:pt idx="0">
                  <c:v>34</c:v>
                </c:pt>
                <c:pt idx="1">
                  <c:v>884.66700000000003</c:v>
                </c:pt>
                <c:pt idx="2">
                  <c:v>1466</c:v>
                </c:pt>
                <c:pt idx="3">
                  <c:v>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582-41D1-A589-5A77FA4A472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948521678692605"/>
          <c:y val="0.56239634914538261"/>
          <c:w val="0.12133940574501358"/>
          <c:h val="0.359120689072605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emf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818998</xdr:colOff>
      <xdr:row>0</xdr:row>
      <xdr:rowOff>1027912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FB6AE36-16BC-4081-902F-2BE46C293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29173" cy="1027912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9</xdr:col>
      <xdr:colOff>266700</xdr:colOff>
      <xdr:row>1</xdr:row>
      <xdr:rowOff>104775</xdr:rowOff>
    </xdr:from>
    <xdr:to>
      <xdr:col>18</xdr:col>
      <xdr:colOff>438150</xdr:colOff>
      <xdr:row>26</xdr:row>
      <xdr:rowOff>73025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FD561AEF-8331-41F6-A25B-7C746645AFDA}"/>
            </a:ext>
          </a:extLst>
        </xdr:cNvPr>
        <xdr:cNvGrpSpPr>
          <a:grpSpLocks noChangeAspect="1"/>
        </xdr:cNvGrpSpPr>
      </xdr:nvGrpSpPr>
      <xdr:grpSpPr>
        <a:xfrm>
          <a:off x="8029575" y="1333500"/>
          <a:ext cx="5657850" cy="6683375"/>
          <a:chOff x="0" y="9096375"/>
          <a:chExt cx="5657850" cy="6683375"/>
        </a:xfrm>
      </xdr:grpSpPr>
      <xdr:grpSp>
        <xdr:nvGrpSpPr>
          <xdr:cNvPr id="4" name="Group 3">
            <a:extLst>
              <a:ext uri="{FF2B5EF4-FFF2-40B4-BE49-F238E27FC236}">
                <a16:creationId xmlns:a16="http://schemas.microsoft.com/office/drawing/2014/main" id="{32D819E2-7CBA-CE37-5F50-60C82DBD10F3}"/>
              </a:ext>
            </a:extLst>
          </xdr:cNvPr>
          <xdr:cNvGrpSpPr/>
        </xdr:nvGrpSpPr>
        <xdr:grpSpPr>
          <a:xfrm>
            <a:off x="0" y="9096375"/>
            <a:ext cx="5657850" cy="3476625"/>
            <a:chOff x="828675" y="8743949"/>
            <a:chExt cx="6524625" cy="3476625"/>
          </a:xfrm>
        </xdr:grpSpPr>
        <xdr:grpSp>
          <xdr:nvGrpSpPr>
            <xdr:cNvPr id="12" name="Group 11">
              <a:extLst>
                <a:ext uri="{FF2B5EF4-FFF2-40B4-BE49-F238E27FC236}">
                  <a16:creationId xmlns:a16="http://schemas.microsoft.com/office/drawing/2014/main" id="{F14BDF71-1965-F297-DB07-DF9FBF344F19}"/>
                </a:ext>
              </a:extLst>
            </xdr:cNvPr>
            <xdr:cNvGrpSpPr/>
          </xdr:nvGrpSpPr>
          <xdr:grpSpPr>
            <a:xfrm>
              <a:off x="828675" y="8743949"/>
              <a:ext cx="6524625" cy="3476625"/>
              <a:chOff x="5343525" y="9791699"/>
              <a:chExt cx="6524625" cy="3476625"/>
            </a:xfrm>
          </xdr:grpSpPr>
          <xdr:graphicFrame macro="">
            <xdr:nvGraphicFramePr>
              <xdr:cNvPr id="14" name="Chart 13">
                <a:extLst>
                  <a:ext uri="{FF2B5EF4-FFF2-40B4-BE49-F238E27FC236}">
                    <a16:creationId xmlns:a16="http://schemas.microsoft.com/office/drawing/2014/main" id="{81ED9826-33E2-C038-051E-A17B81CD294D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5343525" y="9791699"/>
              <a:ext cx="6524625" cy="3476625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2"/>
              </a:graphicData>
            </a:graphic>
          </xdr:graphicFrame>
          <xdr:graphicFrame macro="">
            <xdr:nvGraphicFramePr>
              <xdr:cNvPr id="15" name="Chart 14">
                <a:extLst>
                  <a:ext uri="{FF2B5EF4-FFF2-40B4-BE49-F238E27FC236}">
                    <a16:creationId xmlns:a16="http://schemas.microsoft.com/office/drawing/2014/main" id="{B3028F74-5740-B1C9-812B-608138374FE0}"/>
                  </a:ext>
                </a:extLst>
              </xdr:cNvPr>
              <xdr:cNvGraphicFramePr/>
            </xdr:nvGraphicFramePr>
            <xdr:xfrm>
              <a:off x="5362575" y="9915525"/>
              <a:ext cx="2905125" cy="2938462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3"/>
              </a:graphicData>
            </a:graphic>
          </xdr:graphicFrame>
          <xdr:sp macro="" textlink="">
            <xdr:nvSpPr>
              <xdr:cNvPr id="16" name="TextBox 15">
                <a:extLst>
                  <a:ext uri="{FF2B5EF4-FFF2-40B4-BE49-F238E27FC236}">
                    <a16:creationId xmlns:a16="http://schemas.microsoft.com/office/drawing/2014/main" id="{AA00E62B-798E-7D7F-80DE-0F1BB011330D}"/>
                  </a:ext>
                </a:extLst>
              </xdr:cNvPr>
              <xdr:cNvSpPr txBox="1"/>
            </xdr:nvSpPr>
            <xdr:spPr>
              <a:xfrm>
                <a:off x="5990326" y="12715531"/>
                <a:ext cx="1536911" cy="421141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ctr">
                <a:spAutoFit/>
              </a:bodyPr>
              <a:lstStyle/>
              <a:p>
                <a:pPr algn="ctr"/>
                <a:r>
                  <a:rPr lang="bs-Latn-BA" sz="1050" b="0"/>
                  <a:t>Nevršno</a:t>
                </a:r>
                <a:r>
                  <a:rPr lang="bs-Latn-BA" sz="1050" b="0" baseline="0"/>
                  <a:t> opterećenje</a:t>
                </a:r>
              </a:p>
              <a:p>
                <a:pPr algn="ctr"/>
                <a:r>
                  <a:rPr lang="bs-Latn-BA" sz="1050" b="0" baseline="0"/>
                  <a:t>(00.00 - 06.00)</a:t>
                </a:r>
                <a:endParaRPr lang="bs-Latn-BA" sz="1050" b="0"/>
              </a:p>
            </xdr:txBody>
          </xdr:sp>
          <xdr:sp macro="" textlink="">
            <xdr:nvSpPr>
              <xdr:cNvPr id="17" name="TextBox 16">
                <a:extLst>
                  <a:ext uri="{FF2B5EF4-FFF2-40B4-BE49-F238E27FC236}">
                    <a16:creationId xmlns:a16="http://schemas.microsoft.com/office/drawing/2014/main" id="{33A3CED4-6CA1-AF2B-664C-42F27290F09E}"/>
                  </a:ext>
                </a:extLst>
              </xdr:cNvPr>
              <xdr:cNvSpPr txBox="1"/>
            </xdr:nvSpPr>
            <xdr:spPr>
              <a:xfrm>
                <a:off x="8384648" y="12715531"/>
                <a:ext cx="1377416" cy="421141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ctr">
                <a:spAutoFit/>
              </a:bodyPr>
              <a:lstStyle/>
              <a:p>
                <a:pPr algn="ctr"/>
                <a:r>
                  <a:rPr lang="bs-Latn-BA" sz="1050" b="0"/>
                  <a:t>Vršno</a:t>
                </a:r>
                <a:r>
                  <a:rPr lang="bs-Latn-BA" sz="1050" b="0" baseline="0"/>
                  <a:t> opterećenje</a:t>
                </a:r>
              </a:p>
              <a:p>
                <a:pPr algn="ctr"/>
                <a:r>
                  <a:rPr lang="bs-Latn-BA" sz="1050" b="0" baseline="0"/>
                  <a:t>(06.00 - 24.00)</a:t>
                </a:r>
                <a:endParaRPr lang="bs-Latn-BA" sz="1050" b="0"/>
              </a:p>
            </xdr:txBody>
          </xdr:sp>
        </xdr:grpSp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E0341D36-55A0-18C9-67CC-493A57CB964F}"/>
                </a:ext>
              </a:extLst>
            </xdr:cNvPr>
            <xdr:cNvSpPr txBox="1"/>
          </xdr:nvSpPr>
          <xdr:spPr>
            <a:xfrm>
              <a:off x="1012925" y="8858250"/>
              <a:ext cx="6177801" cy="264560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 algn="ctr"/>
              <a:r>
                <a:rPr lang="bs-Latn-BA" sz="1100" b="1"/>
                <a:t>Kapacitet </a:t>
              </a:r>
              <a:r>
                <a:rPr lang="en-US" sz="1100" b="1"/>
                <a:t>aFRR </a:t>
              </a:r>
              <a:r>
                <a:rPr lang="bs-Latn-BA" sz="1100" b="1"/>
                <a:t>(MW)</a:t>
              </a:r>
            </a:p>
          </xdr:txBody>
        </xdr:sp>
      </xdr:grpSp>
      <xdr:grpSp>
        <xdr:nvGrpSpPr>
          <xdr:cNvPr id="5" name="Group 4">
            <a:extLst>
              <a:ext uri="{FF2B5EF4-FFF2-40B4-BE49-F238E27FC236}">
                <a16:creationId xmlns:a16="http://schemas.microsoft.com/office/drawing/2014/main" id="{8A231468-CFE1-52A9-F733-73FF20DE075C}"/>
              </a:ext>
            </a:extLst>
          </xdr:cNvPr>
          <xdr:cNvGrpSpPr/>
        </xdr:nvGrpSpPr>
        <xdr:grpSpPr>
          <a:xfrm>
            <a:off x="0" y="12573000"/>
            <a:ext cx="5657850" cy="3206750"/>
            <a:chOff x="828675" y="8743949"/>
            <a:chExt cx="6524625" cy="3476625"/>
          </a:xfrm>
        </xdr:grpSpPr>
        <xdr:grpSp>
          <xdr:nvGrpSpPr>
            <xdr:cNvPr id="6" name="Group 5">
              <a:extLst>
                <a:ext uri="{FF2B5EF4-FFF2-40B4-BE49-F238E27FC236}">
                  <a16:creationId xmlns:a16="http://schemas.microsoft.com/office/drawing/2014/main" id="{81043130-2317-F99B-8DEC-099C1C89F10F}"/>
                </a:ext>
              </a:extLst>
            </xdr:cNvPr>
            <xdr:cNvGrpSpPr/>
          </xdr:nvGrpSpPr>
          <xdr:grpSpPr>
            <a:xfrm>
              <a:off x="828675" y="8743949"/>
              <a:ext cx="6524625" cy="3476625"/>
              <a:chOff x="5343525" y="9791699"/>
              <a:chExt cx="6524625" cy="3476625"/>
            </a:xfrm>
          </xdr:grpSpPr>
          <xdr:graphicFrame macro="">
            <xdr:nvGraphicFramePr>
              <xdr:cNvPr id="8" name="Chart 7">
                <a:extLst>
                  <a:ext uri="{FF2B5EF4-FFF2-40B4-BE49-F238E27FC236}">
                    <a16:creationId xmlns:a16="http://schemas.microsoft.com/office/drawing/2014/main" id="{673AA028-20F2-2E71-4772-3923046B1E8B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5343525" y="9791699"/>
              <a:ext cx="6524625" cy="3476625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4"/>
              </a:graphicData>
            </a:graphic>
          </xdr:graphicFrame>
          <xdr:graphicFrame macro="">
            <xdr:nvGraphicFramePr>
              <xdr:cNvPr id="9" name="Chart 8">
                <a:extLst>
                  <a:ext uri="{FF2B5EF4-FFF2-40B4-BE49-F238E27FC236}">
                    <a16:creationId xmlns:a16="http://schemas.microsoft.com/office/drawing/2014/main" id="{D639A728-F074-D6A0-CF79-C1F2023DF5E8}"/>
                  </a:ext>
                </a:extLst>
              </xdr:cNvPr>
              <xdr:cNvGraphicFramePr/>
            </xdr:nvGraphicFramePr>
            <xdr:xfrm>
              <a:off x="5362575" y="9915525"/>
              <a:ext cx="2905125" cy="2938462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5"/>
              </a:graphicData>
            </a:graphic>
          </xdr:graphicFrame>
          <xdr:sp macro="" textlink="">
            <xdr:nvSpPr>
              <xdr:cNvPr id="10" name="TextBox 9">
                <a:extLst>
                  <a:ext uri="{FF2B5EF4-FFF2-40B4-BE49-F238E27FC236}">
                    <a16:creationId xmlns:a16="http://schemas.microsoft.com/office/drawing/2014/main" id="{F07361BA-F8B4-E149-E789-B3797FDCA2A7}"/>
                  </a:ext>
                </a:extLst>
              </xdr:cNvPr>
              <xdr:cNvSpPr txBox="1"/>
            </xdr:nvSpPr>
            <xdr:spPr>
              <a:xfrm>
                <a:off x="6306939" y="12765982"/>
                <a:ext cx="670532" cy="256737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ctr">
                <a:spAutoFit/>
              </a:bodyPr>
              <a:lstStyle/>
              <a:p>
                <a:pPr algn="ctr"/>
                <a:r>
                  <a:rPr lang="bs-Latn-BA" sz="1050" b="0"/>
                  <a:t>Nagore</a:t>
                </a:r>
              </a:p>
            </xdr:txBody>
          </xdr:sp>
          <xdr:sp macro="" textlink="">
            <xdr:nvSpPr>
              <xdr:cNvPr id="11" name="TextBox 10">
                <a:extLst>
                  <a:ext uri="{FF2B5EF4-FFF2-40B4-BE49-F238E27FC236}">
                    <a16:creationId xmlns:a16="http://schemas.microsoft.com/office/drawing/2014/main" id="{8DCC46E0-BF88-20C7-B169-9C3158893434}"/>
                  </a:ext>
                </a:extLst>
              </xdr:cNvPr>
              <xdr:cNvSpPr txBox="1"/>
            </xdr:nvSpPr>
            <xdr:spPr>
              <a:xfrm>
                <a:off x="8743055" y="12765982"/>
                <a:ext cx="660599" cy="256737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ctr">
                <a:spAutoFit/>
              </a:bodyPr>
              <a:lstStyle/>
              <a:p>
                <a:pPr algn="ctr"/>
                <a:r>
                  <a:rPr lang="bs-Latn-BA" sz="1050" b="0"/>
                  <a:t>Nadole</a:t>
                </a:r>
              </a:p>
            </xdr:txBody>
          </xdr:sp>
        </xdr:grpSp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2D43A3AE-FB61-E6A2-42E5-F22BF7EC0674}"/>
                </a:ext>
              </a:extLst>
            </xdr:cNvPr>
            <xdr:cNvSpPr txBox="1"/>
          </xdr:nvSpPr>
          <xdr:spPr>
            <a:xfrm>
              <a:off x="1012925" y="8858250"/>
              <a:ext cx="6177801" cy="286825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 algn="ctr"/>
              <a:r>
                <a:rPr lang="bs-Latn-BA" sz="1100" b="1"/>
                <a:t>Kapacitet </a:t>
              </a:r>
              <a:r>
                <a:rPr lang="en-US" sz="1100" b="1"/>
                <a:t>mFRR </a:t>
              </a:r>
              <a:r>
                <a:rPr lang="bs-Latn-BA" sz="1100" b="1"/>
                <a:t>(MW)</a:t>
              </a:r>
            </a:p>
          </xdr:txBody>
        </xdr: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400049</xdr:colOff>
      <xdr:row>26</xdr:row>
      <xdr:rowOff>38100</xdr:rowOff>
    </xdr:from>
    <xdr:to>
      <xdr:col>10</xdr:col>
      <xdr:colOff>266700</xdr:colOff>
      <xdr:row>38</xdr:row>
      <xdr:rowOff>42862</xdr:rowOff>
    </xdr:to>
    <xdr:graphicFrame macro="">
      <xdr:nvGraphicFramePr>
        <xdr:cNvPr id="2" name="Chart 1" title="Debalans BiH">
          <a:extLst>
            <a:ext uri="{FF2B5EF4-FFF2-40B4-BE49-F238E27FC236}">
              <a16:creationId xmlns:a16="http://schemas.microsoft.com/office/drawing/2014/main" id="{AD2E1D91-B9E0-478F-9BF9-79174F44DB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123825</xdr:colOff>
      <xdr:row>27</xdr:row>
      <xdr:rowOff>76200</xdr:rowOff>
    </xdr:from>
    <xdr:ext cx="474361" cy="248851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FB46CFC-BFA2-4E2F-AF56-8C18DDE6BF83}"/>
            </a:ext>
          </a:extLst>
        </xdr:cNvPr>
        <xdr:cNvSpPr txBox="1"/>
      </xdr:nvSpPr>
      <xdr:spPr>
        <a:xfrm>
          <a:off x="895350" y="5286375"/>
          <a:ext cx="474361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bs-Latn-BA" sz="1000" i="1">
              <a:latin typeface="+mn-lt"/>
              <a:cs typeface="Times New Roman" panose="02020603050405020304" pitchFamily="18" charset="0"/>
            </a:rPr>
            <a:t>MWh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104774</xdr:colOff>
      <xdr:row>3</xdr:row>
      <xdr:rowOff>19050</xdr:rowOff>
    </xdr:from>
    <xdr:to>
      <xdr:col>26</xdr:col>
      <xdr:colOff>419099</xdr:colOff>
      <xdr:row>12</xdr:row>
      <xdr:rowOff>14287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325AECB-2430-43ED-B128-69DA5DBF44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232088</xdr:colOff>
      <xdr:row>0</xdr:row>
      <xdr:rowOff>884226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6DA3E56-AEB1-4CC3-8FD1-7094459AA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232713" cy="884226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C19CA-F7DB-4419-AC72-3295678D7124}">
  <dimension ref="A1:G40"/>
  <sheetViews>
    <sheetView tabSelected="1" zoomScaleNormal="100" workbookViewId="0">
      <selection activeCell="A2" sqref="A2:G2"/>
    </sheetView>
  </sheetViews>
  <sheetFormatPr defaultRowHeight="15" x14ac:dyDescent="0.25"/>
  <cols>
    <col min="1" max="1" width="16.7109375" customWidth="1"/>
    <col min="2" max="2" width="6.5703125" customWidth="1"/>
    <col min="3" max="7" width="13.7109375" customWidth="1"/>
    <col min="8" max="9" width="12.28515625" customWidth="1"/>
  </cols>
  <sheetData>
    <row r="1" spans="1:7" s="1" customFormat="1" ht="96.75" customHeight="1" x14ac:dyDescent="0.25"/>
    <row r="2" spans="1:7" ht="18.75" x14ac:dyDescent="0.3">
      <c r="A2" s="188" t="s">
        <v>147</v>
      </c>
      <c r="B2" s="188"/>
      <c r="C2" s="188"/>
      <c r="D2" s="188"/>
      <c r="E2" s="188"/>
      <c r="F2" s="188"/>
      <c r="G2" s="188"/>
    </row>
    <row r="3" spans="1:7" ht="15.75" x14ac:dyDescent="0.25">
      <c r="A3" s="2"/>
      <c r="B3" s="1"/>
      <c r="C3" s="1"/>
      <c r="D3" s="1"/>
      <c r="E3" s="1"/>
      <c r="F3" s="1"/>
      <c r="G3" s="1"/>
    </row>
    <row r="4" spans="1:7" ht="15.75" x14ac:dyDescent="0.25">
      <c r="A4" s="3" t="s">
        <v>0</v>
      </c>
      <c r="B4" s="4"/>
      <c r="C4" s="4"/>
      <c r="D4" s="4"/>
      <c r="E4" s="4"/>
      <c r="F4" s="4"/>
      <c r="G4" s="4"/>
    </row>
    <row r="5" spans="1:7" ht="15.75" x14ac:dyDescent="0.25">
      <c r="A5" s="5"/>
      <c r="B5" s="5"/>
      <c r="C5" s="6" t="s">
        <v>1</v>
      </c>
      <c r="D5" s="7" t="s">
        <v>2</v>
      </c>
      <c r="E5" s="7" t="s">
        <v>2</v>
      </c>
      <c r="F5" s="7" t="s">
        <v>3</v>
      </c>
      <c r="G5" s="7" t="s">
        <v>3</v>
      </c>
    </row>
    <row r="6" spans="1:7" ht="15.75" x14ac:dyDescent="0.25">
      <c r="A6" s="2"/>
      <c r="B6" s="2"/>
      <c r="C6" s="8"/>
      <c r="D6" s="9" t="s">
        <v>4</v>
      </c>
      <c r="E6" s="9" t="s">
        <v>5</v>
      </c>
      <c r="F6" s="9" t="s">
        <v>6</v>
      </c>
      <c r="G6" s="9" t="s">
        <v>7</v>
      </c>
    </row>
    <row r="7" spans="1:7" ht="16.5" thickBot="1" x14ac:dyDescent="0.3">
      <c r="A7" s="10"/>
      <c r="B7" s="10"/>
      <c r="C7" s="11"/>
      <c r="D7" s="12" t="s">
        <v>8</v>
      </c>
      <c r="E7" s="12" t="s">
        <v>9</v>
      </c>
      <c r="F7" s="13"/>
      <c r="G7" s="13"/>
    </row>
    <row r="8" spans="1:7" ht="30" customHeight="1" x14ac:dyDescent="0.25">
      <c r="A8" s="14" t="s">
        <v>10</v>
      </c>
      <c r="B8" s="15" t="s">
        <v>11</v>
      </c>
      <c r="C8" s="16">
        <v>13.000000000000002</v>
      </c>
      <c r="D8" s="16">
        <v>27.578779599271403</v>
      </c>
      <c r="E8" s="16">
        <v>45.896174863387976</v>
      </c>
      <c r="F8" s="16">
        <v>195.99999999999997</v>
      </c>
      <c r="G8" s="16">
        <v>68</v>
      </c>
    </row>
    <row r="9" spans="1:7" ht="30" customHeight="1" x14ac:dyDescent="0.25">
      <c r="A9" s="14" t="s">
        <v>12</v>
      </c>
      <c r="B9" s="15" t="s">
        <v>11</v>
      </c>
      <c r="C9" s="16">
        <v>13.000000000000002</v>
      </c>
      <c r="D9" s="16">
        <v>27.578779599271403</v>
      </c>
      <c r="E9" s="16">
        <v>45.896174863387976</v>
      </c>
      <c r="F9" s="16">
        <v>195.99999999999997</v>
      </c>
      <c r="G9" s="16">
        <v>68</v>
      </c>
    </row>
    <row r="10" spans="1:7" ht="30" customHeight="1" x14ac:dyDescent="0.25">
      <c r="A10" s="14" t="s">
        <v>13</v>
      </c>
      <c r="B10" s="15" t="s">
        <v>11</v>
      </c>
      <c r="C10" s="16">
        <v>10.515938069216757</v>
      </c>
      <c r="D10" s="16">
        <v>21.347905282331514</v>
      </c>
      <c r="E10" s="16">
        <v>45.650273224043715</v>
      </c>
      <c r="F10" s="16">
        <v>195.99999999999997</v>
      </c>
      <c r="G10" s="16">
        <v>68</v>
      </c>
    </row>
    <row r="11" spans="1:7" ht="30" customHeight="1" x14ac:dyDescent="0.25">
      <c r="A11" s="14" t="s">
        <v>14</v>
      </c>
      <c r="B11" s="17" t="s">
        <v>15</v>
      </c>
      <c r="C11" s="16">
        <v>7.3832289477371438</v>
      </c>
      <c r="D11" s="16">
        <v>42.892790977989861</v>
      </c>
      <c r="E11" s="16">
        <v>39.067718445317567</v>
      </c>
      <c r="F11" s="16">
        <v>5.188952315899038</v>
      </c>
      <c r="G11" s="16">
        <v>1.3990708038679955</v>
      </c>
    </row>
    <row r="12" spans="1:7" ht="30" customHeight="1" x14ac:dyDescent="0.25">
      <c r="A12" s="14" t="s">
        <v>16</v>
      </c>
      <c r="B12" s="15" t="s">
        <v>17</v>
      </c>
      <c r="C12" s="18">
        <v>843105.68</v>
      </c>
      <c r="D12" s="18">
        <v>2597716.1</v>
      </c>
      <c r="E12" s="18">
        <v>11812671.620000001</v>
      </c>
      <c r="F12" s="18">
        <v>8933632.4000000004</v>
      </c>
      <c r="G12" s="18">
        <v>835681.78000000014</v>
      </c>
    </row>
    <row r="13" spans="1:7" ht="24.95" customHeight="1" x14ac:dyDescent="0.25">
      <c r="A13" s="14" t="s">
        <v>18</v>
      </c>
      <c r="B13" s="15" t="s">
        <v>11</v>
      </c>
      <c r="C13" s="19">
        <v>13.000000000000002</v>
      </c>
      <c r="D13" s="19">
        <v>9.7317422586520941</v>
      </c>
      <c r="E13" s="19">
        <v>23.604266089860353</v>
      </c>
      <c r="F13" s="19">
        <v>149.19498520036427</v>
      </c>
      <c r="G13" s="19">
        <v>55.341615437158474</v>
      </c>
    </row>
    <row r="14" spans="1:7" ht="30" customHeight="1" x14ac:dyDescent="0.25">
      <c r="A14" s="14" t="s">
        <v>18</v>
      </c>
      <c r="B14" s="15" t="s">
        <v>19</v>
      </c>
      <c r="C14" s="20">
        <v>1</v>
      </c>
      <c r="D14" s="20">
        <v>0.35287066360649239</v>
      </c>
      <c r="E14" s="20">
        <v>0.51429702279371892</v>
      </c>
      <c r="F14" s="20">
        <v>0.76119890408349133</v>
      </c>
      <c r="G14" s="20">
        <v>0.81384728584056576</v>
      </c>
    </row>
    <row r="15" spans="1:7" ht="30" customHeight="1" x14ac:dyDescent="0.25">
      <c r="A15" s="14" t="s">
        <v>20</v>
      </c>
      <c r="B15" s="15" t="s">
        <v>17</v>
      </c>
      <c r="C15" s="18">
        <v>843105.68</v>
      </c>
      <c r="D15" s="18">
        <v>913537.38485000015</v>
      </c>
      <c r="E15" s="18">
        <v>5929406.4349500006</v>
      </c>
      <c r="F15" s="18">
        <v>6751018.3799999999</v>
      </c>
      <c r="G15" s="18">
        <v>679394.41500000004</v>
      </c>
    </row>
    <row r="16" spans="1:7" ht="30" customHeight="1" x14ac:dyDescent="0.25">
      <c r="A16" s="14" t="s">
        <v>21</v>
      </c>
      <c r="B16" s="15" t="s">
        <v>11</v>
      </c>
      <c r="C16" s="19">
        <v>0</v>
      </c>
      <c r="D16" s="19">
        <v>17.847037340619305</v>
      </c>
      <c r="E16" s="19">
        <v>22.291908773527627</v>
      </c>
      <c r="F16" s="19">
        <v>46.805014799635693</v>
      </c>
      <c r="G16" s="19">
        <v>12.662482923497269</v>
      </c>
    </row>
    <row r="17" spans="1:7" ht="30" customHeight="1" x14ac:dyDescent="0.25">
      <c r="A17" s="14" t="s">
        <v>22</v>
      </c>
      <c r="B17" s="15" t="s">
        <v>17</v>
      </c>
      <c r="C17" s="18">
        <v>0</v>
      </c>
      <c r="D17" s="18">
        <v>169463.80420000001</v>
      </c>
      <c r="E17" s="18">
        <v>633930.5085</v>
      </c>
      <c r="F17" s="18">
        <v>369800.32500000001</v>
      </c>
      <c r="G17" s="18">
        <v>23412.762500000004</v>
      </c>
    </row>
    <row r="18" spans="1:7" x14ac:dyDescent="0.25">
      <c r="A18" s="21" t="s">
        <v>23</v>
      </c>
      <c r="B18" s="22"/>
      <c r="C18" s="23"/>
      <c r="D18" s="23"/>
      <c r="E18" s="24"/>
      <c r="F18" s="24"/>
      <c r="G18" s="24"/>
    </row>
    <row r="19" spans="1:7" x14ac:dyDescent="0.25">
      <c r="A19" s="1"/>
      <c r="B19" s="1"/>
      <c r="C19" s="24"/>
      <c r="D19" s="24"/>
      <c r="E19" s="24"/>
      <c r="F19" s="24"/>
      <c r="G19" s="24"/>
    </row>
    <row r="20" spans="1:7" ht="15.75" thickBot="1" x14ac:dyDescent="0.3">
      <c r="A20" s="25" t="s">
        <v>24</v>
      </c>
      <c r="B20" s="25"/>
      <c r="C20" s="26"/>
      <c r="D20" s="26"/>
      <c r="E20" s="26"/>
      <c r="F20" s="26"/>
      <c r="G20" s="26"/>
    </row>
    <row r="21" spans="1:7" x14ac:dyDescent="0.25">
      <c r="A21" s="27" t="s">
        <v>25</v>
      </c>
      <c r="B21" s="28" t="s">
        <v>11</v>
      </c>
      <c r="C21" s="29">
        <v>6.597905282331511</v>
      </c>
      <c r="D21" s="29">
        <v>4.8286275045537339</v>
      </c>
      <c r="E21" s="29">
        <v>9.7252428658166359</v>
      </c>
      <c r="F21" s="29">
        <v>59.405851548269581</v>
      </c>
      <c r="G21" s="29">
        <v>5.5836558894960531</v>
      </c>
    </row>
    <row r="22" spans="1:7" x14ac:dyDescent="0.25">
      <c r="A22" s="30" t="s">
        <v>25</v>
      </c>
      <c r="B22" s="15" t="s">
        <v>19</v>
      </c>
      <c r="C22" s="20">
        <v>0.50753117556396232</v>
      </c>
      <c r="D22" s="20">
        <v>0.49617297460388438</v>
      </c>
      <c r="E22" s="20">
        <v>0.41201208412043333</v>
      </c>
      <c r="F22" s="20">
        <v>0.39817592708286642</v>
      </c>
      <c r="G22" s="20">
        <v>0.10089434226647047</v>
      </c>
    </row>
    <row r="23" spans="1:7" x14ac:dyDescent="0.25">
      <c r="A23" s="31" t="s">
        <v>26</v>
      </c>
      <c r="B23" s="32" t="s">
        <v>11</v>
      </c>
      <c r="C23" s="33">
        <v>4.9936247723132974</v>
      </c>
      <c r="D23" s="33">
        <v>4.8184153005464481</v>
      </c>
      <c r="E23" s="33">
        <v>13.879023224043717</v>
      </c>
      <c r="F23" s="33">
        <v>32.907217668488158</v>
      </c>
      <c r="G23" s="33">
        <v>17.995613236187008</v>
      </c>
    </row>
    <row r="24" spans="1:7" x14ac:dyDescent="0.25">
      <c r="A24" s="30" t="s">
        <v>26</v>
      </c>
      <c r="B24" s="15" t="s">
        <v>19</v>
      </c>
      <c r="C24" s="20">
        <v>0.3841249824856382</v>
      </c>
      <c r="D24" s="20">
        <v>0.49512360402502359</v>
      </c>
      <c r="E24" s="20">
        <v>0.58798791587956667</v>
      </c>
      <c r="F24" s="20">
        <v>0.22056517264501069</v>
      </c>
      <c r="G24" s="20">
        <v>0.32517325513602674</v>
      </c>
    </row>
    <row r="25" spans="1:7" x14ac:dyDescent="0.25">
      <c r="A25" s="31" t="s">
        <v>27</v>
      </c>
      <c r="B25" s="32" t="s">
        <v>11</v>
      </c>
      <c r="C25" s="33">
        <v>0.99362477231329682</v>
      </c>
      <c r="D25" s="33">
        <v>0</v>
      </c>
      <c r="E25" s="33">
        <v>0</v>
      </c>
      <c r="F25" s="33">
        <v>56.881915983606561</v>
      </c>
      <c r="G25" s="33">
        <v>12.036878605039467</v>
      </c>
    </row>
    <row r="26" spans="1:7" x14ac:dyDescent="0.25">
      <c r="A26" s="30" t="s">
        <v>27</v>
      </c>
      <c r="B26" s="15" t="s">
        <v>19</v>
      </c>
      <c r="C26" s="20">
        <v>7.6432674793330518E-2</v>
      </c>
      <c r="D26" s="20">
        <v>0</v>
      </c>
      <c r="E26" s="20">
        <v>0</v>
      </c>
      <c r="F26" s="20">
        <v>0.38125890027212306</v>
      </c>
      <c r="G26" s="20">
        <v>0.21750139582946557</v>
      </c>
    </row>
    <row r="27" spans="1:7" x14ac:dyDescent="0.25">
      <c r="A27" s="31" t="s">
        <v>28</v>
      </c>
      <c r="B27" s="32" t="s">
        <v>11</v>
      </c>
      <c r="C27" s="33">
        <v>0.41484517304189433</v>
      </c>
      <c r="D27" s="33"/>
      <c r="E27" s="33"/>
      <c r="F27" s="33">
        <v>0</v>
      </c>
      <c r="G27" s="33">
        <v>19.501366120218577</v>
      </c>
    </row>
    <row r="28" spans="1:7" ht="15.75" thickBot="1" x14ac:dyDescent="0.3">
      <c r="A28" s="34" t="s">
        <v>28</v>
      </c>
      <c r="B28" s="35" t="s">
        <v>19</v>
      </c>
      <c r="C28" s="36">
        <v>3.1911167157068793E-2</v>
      </c>
      <c r="D28" s="36"/>
      <c r="E28" s="36"/>
      <c r="F28" s="36">
        <v>0</v>
      </c>
      <c r="G28" s="36">
        <v>0.35238158420515886</v>
      </c>
    </row>
    <row r="29" spans="1:7" x14ac:dyDescent="0.25">
      <c r="A29" s="21" t="s">
        <v>29</v>
      </c>
      <c r="B29" s="1"/>
      <c r="C29" s="1"/>
      <c r="D29" s="1"/>
      <c r="E29" s="1"/>
      <c r="F29" s="1"/>
      <c r="G29" s="1"/>
    </row>
    <row r="31" spans="1:7" x14ac:dyDescent="0.25">
      <c r="A31" s="189"/>
      <c r="B31" s="189"/>
      <c r="C31" s="189"/>
      <c r="D31" s="189"/>
      <c r="E31" s="189"/>
      <c r="F31" s="189"/>
      <c r="G31" s="189"/>
    </row>
    <row r="32" spans="1:7" x14ac:dyDescent="0.25">
      <c r="A32" s="189"/>
      <c r="B32" s="189"/>
      <c r="C32" s="189"/>
      <c r="D32" s="189"/>
      <c r="E32" s="189"/>
      <c r="F32" s="189"/>
      <c r="G32" s="189"/>
    </row>
    <row r="33" spans="1:7" x14ac:dyDescent="0.25">
      <c r="D33" t="s">
        <v>30</v>
      </c>
      <c r="E33" t="s">
        <v>31</v>
      </c>
      <c r="F33" t="s">
        <v>32</v>
      </c>
      <c r="G33" t="s">
        <v>33</v>
      </c>
    </row>
    <row r="34" spans="1:7" x14ac:dyDescent="0.25">
      <c r="D34" t="s">
        <v>11</v>
      </c>
      <c r="E34" t="s">
        <v>11</v>
      </c>
      <c r="F34" t="s">
        <v>11</v>
      </c>
      <c r="G34" t="s">
        <v>11</v>
      </c>
    </row>
    <row r="35" spans="1:7" x14ac:dyDescent="0.25">
      <c r="D35" s="37" t="str">
        <f>D7</f>
        <v>(00.00 - 06.00)</v>
      </c>
      <c r="E35" s="37" t="str">
        <f>E7</f>
        <v>(06.00 - 24.00)</v>
      </c>
      <c r="F35" s="37">
        <f>F7</f>
        <v>0</v>
      </c>
      <c r="G35" s="37">
        <f>G7</f>
        <v>0</v>
      </c>
    </row>
    <row r="36" spans="1:7" x14ac:dyDescent="0.25">
      <c r="A36" t="s">
        <v>34</v>
      </c>
      <c r="D36" s="38">
        <f>ROUND(D16,0)</f>
        <v>18</v>
      </c>
      <c r="E36" s="38">
        <f>ROUND(E16,0)</f>
        <v>22</v>
      </c>
      <c r="F36" s="38">
        <f>ROUND(F16,0)</f>
        <v>47</v>
      </c>
      <c r="G36" s="38">
        <f>ROUND(G16,0)</f>
        <v>13</v>
      </c>
    </row>
    <row r="37" spans="1:7" x14ac:dyDescent="0.25">
      <c r="A37" t="s">
        <v>25</v>
      </c>
      <c r="D37" s="38">
        <f>IF(D21=0,"",ROUND(D21,0))</f>
        <v>5</v>
      </c>
      <c r="E37" s="38">
        <f>IF(E21=0,"",ROUND(E21,0))</f>
        <v>10</v>
      </c>
      <c r="F37" s="38">
        <f>IF(F21=0,"",ROUND(F21,0))</f>
        <v>59</v>
      </c>
      <c r="G37" s="38">
        <f>IF(G21=0,"",ROUND(G21,0))</f>
        <v>6</v>
      </c>
    </row>
    <row r="38" spans="1:7" x14ac:dyDescent="0.25">
      <c r="A38" t="s">
        <v>26</v>
      </c>
      <c r="D38" s="38">
        <f>IF(D23=0,"",ROUND(D23,0))</f>
        <v>5</v>
      </c>
      <c r="E38" s="38">
        <f>IF(E23=0,"",ROUND(E23,0))</f>
        <v>14</v>
      </c>
      <c r="F38" s="38">
        <f>IF(F23=0,"",ROUND(F23,0))</f>
        <v>33</v>
      </c>
      <c r="G38" s="38">
        <f>IF(G23=0,"",ROUND(G23,0))</f>
        <v>18</v>
      </c>
    </row>
    <row r="39" spans="1:7" x14ac:dyDescent="0.25">
      <c r="A39" t="s">
        <v>27</v>
      </c>
      <c r="D39" s="38" t="str">
        <f>IF(D25=0,"",ROUND(D25,0))</f>
        <v/>
      </c>
      <c r="E39" s="38" t="str">
        <f>IF(E25=0,"",ROUND(E25,0))</f>
        <v/>
      </c>
      <c r="F39" s="38">
        <f>IF(F25=0,"",ROUND(F25,0))</f>
        <v>57</v>
      </c>
      <c r="G39" s="38">
        <f>IF(G25=0,"",ROUND(G25,0))</f>
        <v>12</v>
      </c>
    </row>
    <row r="40" spans="1:7" x14ac:dyDescent="0.25">
      <c r="A40" t="s">
        <v>28</v>
      </c>
      <c r="D40" s="38" t="str">
        <f>IF(D27=0,"",ROUND(D27,0))</f>
        <v/>
      </c>
      <c r="E40" s="38" t="str">
        <f t="shared" ref="E40:G40" si="0">IF(E27=0,"",ROUND(E27,0))</f>
        <v/>
      </c>
      <c r="F40" s="38" t="str">
        <f t="shared" si="0"/>
        <v/>
      </c>
      <c r="G40" s="38">
        <f t="shared" si="0"/>
        <v>20</v>
      </c>
    </row>
  </sheetData>
  <mergeCells count="3">
    <mergeCell ref="A2:G2"/>
    <mergeCell ref="A31:G31"/>
    <mergeCell ref="A32:G32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9E40C-39F4-4628-B706-10FDFAC2DE36}">
  <dimension ref="A1:U18"/>
  <sheetViews>
    <sheetView topLeftCell="F1" workbookViewId="0">
      <selection activeCell="W15" sqref="W15"/>
    </sheetView>
  </sheetViews>
  <sheetFormatPr defaultRowHeight="15" x14ac:dyDescent="0.25"/>
  <cols>
    <col min="1" max="1" width="16.140625" customWidth="1"/>
    <col min="2" max="2" width="6.42578125" customWidth="1"/>
    <col min="3" max="14" width="9.7109375" style="37" customWidth="1"/>
    <col min="15" max="15" width="10.7109375" style="37" customWidth="1"/>
    <col min="16" max="16" width="9.7109375" style="37" customWidth="1"/>
    <col min="18" max="18" width="9.140625" style="40"/>
    <col min="21" max="21" width="10.7109375" customWidth="1"/>
    <col min="22" max="22" width="11.7109375" customWidth="1"/>
  </cols>
  <sheetData>
    <row r="1" spans="1:21" ht="18.75" x14ac:dyDescent="0.3">
      <c r="A1" s="39" t="s">
        <v>157</v>
      </c>
    </row>
    <row r="2" spans="1:21" ht="15.75" x14ac:dyDescent="0.25">
      <c r="A2" s="41"/>
    </row>
    <row r="3" spans="1:21" ht="15.75" x14ac:dyDescent="0.25">
      <c r="A3" s="41" t="s">
        <v>128</v>
      </c>
    </row>
    <row r="4" spans="1:21" ht="15.75" thickBot="1" x14ac:dyDescent="0.3">
      <c r="A4" s="42"/>
      <c r="B4" s="143"/>
      <c r="C4" s="44" t="s">
        <v>36</v>
      </c>
      <c r="D4" s="44" t="s">
        <v>37</v>
      </c>
      <c r="E4" s="44" t="s">
        <v>38</v>
      </c>
      <c r="F4" s="44" t="s">
        <v>39</v>
      </c>
      <c r="G4" s="44" t="s">
        <v>40</v>
      </c>
      <c r="H4" s="44" t="s">
        <v>41</v>
      </c>
      <c r="I4" s="44" t="s">
        <v>42</v>
      </c>
      <c r="J4" s="44" t="s">
        <v>82</v>
      </c>
      <c r="K4" s="44" t="s">
        <v>44</v>
      </c>
      <c r="L4" s="44" t="s">
        <v>45</v>
      </c>
      <c r="M4" s="44" t="s">
        <v>46</v>
      </c>
      <c r="N4" s="144" t="s">
        <v>47</v>
      </c>
      <c r="O4" s="145">
        <v>2024</v>
      </c>
      <c r="P4" s="44" t="s">
        <v>149</v>
      </c>
    </row>
    <row r="5" spans="1:21" ht="30" x14ac:dyDescent="0.25">
      <c r="A5" s="150" t="s">
        <v>134</v>
      </c>
      <c r="B5" s="151" t="s">
        <v>57</v>
      </c>
      <c r="C5" s="152">
        <v>40</v>
      </c>
      <c r="D5" s="152" t="s">
        <v>159</v>
      </c>
      <c r="E5" s="152">
        <v>124.5</v>
      </c>
      <c r="F5" s="152">
        <v>115</v>
      </c>
      <c r="G5" s="152" t="s">
        <v>159</v>
      </c>
      <c r="H5" s="152">
        <v>189.917</v>
      </c>
      <c r="I5" s="152">
        <v>203</v>
      </c>
      <c r="J5" s="152">
        <v>34</v>
      </c>
      <c r="K5" s="152">
        <v>117.25</v>
      </c>
      <c r="L5" s="152" t="s">
        <v>159</v>
      </c>
      <c r="M5" s="160" t="s">
        <v>159</v>
      </c>
      <c r="N5" s="153" t="s">
        <v>159</v>
      </c>
      <c r="O5" s="154">
        <v>823.66700000000003</v>
      </c>
      <c r="P5" s="155">
        <v>3.0753006537655931</v>
      </c>
      <c r="T5" t="s">
        <v>130</v>
      </c>
      <c r="U5" s="147">
        <v>34</v>
      </c>
    </row>
    <row r="6" spans="1:21" ht="30" x14ac:dyDescent="0.25">
      <c r="A6" s="101" t="s">
        <v>135</v>
      </c>
      <c r="B6" s="54" t="s">
        <v>132</v>
      </c>
      <c r="C6" s="109">
        <v>-86.875</v>
      </c>
      <c r="D6" s="109" t="s">
        <v>159</v>
      </c>
      <c r="E6" s="109">
        <v>-228.9156626506024</v>
      </c>
      <c r="F6" s="109">
        <v>-400.00634782608699</v>
      </c>
      <c r="G6" s="109" t="s">
        <v>159</v>
      </c>
      <c r="H6" s="109">
        <v>-400.00630175603027</v>
      </c>
      <c r="I6" s="109">
        <v>-400.00635159999996</v>
      </c>
      <c r="J6" s="109">
        <v>-400.00635160000002</v>
      </c>
      <c r="K6" s="109">
        <v>-211.67084855863536</v>
      </c>
      <c r="L6" s="109" t="s">
        <v>159</v>
      </c>
      <c r="M6" s="109" t="s">
        <v>159</v>
      </c>
      <c r="N6" s="148" t="s">
        <v>159</v>
      </c>
      <c r="O6" s="156">
        <v>-332.1289296928249</v>
      </c>
      <c r="P6" s="58">
        <v>1.2299312843912515</v>
      </c>
      <c r="T6" t="s">
        <v>129</v>
      </c>
      <c r="U6" s="147">
        <v>884.66700000000003</v>
      </c>
    </row>
    <row r="7" spans="1:21" ht="30.75" thickBot="1" x14ac:dyDescent="0.3">
      <c r="A7" s="111" t="s">
        <v>136</v>
      </c>
      <c r="B7" s="89" t="s">
        <v>17</v>
      </c>
      <c r="C7" s="90">
        <v>-3475</v>
      </c>
      <c r="D7" s="90" t="s">
        <v>159</v>
      </c>
      <c r="E7" s="90">
        <v>-28500</v>
      </c>
      <c r="F7" s="90">
        <v>-46000.73</v>
      </c>
      <c r="G7" s="90" t="s">
        <v>159</v>
      </c>
      <c r="H7" s="90">
        <v>-75967.996810600001</v>
      </c>
      <c r="I7" s="90">
        <v>-81201.289374799991</v>
      </c>
      <c r="J7" s="90">
        <v>-13600.215954400001</v>
      </c>
      <c r="K7" s="90">
        <v>-24818.406993499997</v>
      </c>
      <c r="L7" s="90" t="s">
        <v>159</v>
      </c>
      <c r="M7" s="90" t="s">
        <v>159</v>
      </c>
      <c r="N7" s="157" t="s">
        <v>159</v>
      </c>
      <c r="O7" s="158">
        <v>-273563.63913329999</v>
      </c>
      <c r="P7" s="149">
        <v>3.7824084829751712</v>
      </c>
      <c r="T7" t="s">
        <v>127</v>
      </c>
      <c r="U7" s="147">
        <v>1466</v>
      </c>
    </row>
    <row r="8" spans="1:21" ht="30" x14ac:dyDescent="0.25">
      <c r="A8" s="150" t="s">
        <v>137</v>
      </c>
      <c r="B8" s="151" t="s">
        <v>57</v>
      </c>
      <c r="C8" s="152" t="s">
        <v>159</v>
      </c>
      <c r="D8" s="152" t="s">
        <v>159</v>
      </c>
      <c r="E8" s="152">
        <v>55</v>
      </c>
      <c r="F8" s="152" t="s">
        <v>159</v>
      </c>
      <c r="G8" s="152" t="s">
        <v>159</v>
      </c>
      <c r="H8" s="152">
        <v>90</v>
      </c>
      <c r="I8" s="152">
        <v>115</v>
      </c>
      <c r="J8" s="152" t="s">
        <v>159</v>
      </c>
      <c r="K8" s="152" t="s">
        <v>159</v>
      </c>
      <c r="L8" s="152" t="s">
        <v>159</v>
      </c>
      <c r="M8" s="160">
        <v>20</v>
      </c>
      <c r="N8" s="153">
        <v>80</v>
      </c>
      <c r="O8" s="154">
        <v>360</v>
      </c>
      <c r="P8" s="155">
        <v>0.67796610169491522</v>
      </c>
      <c r="T8" t="s">
        <v>131</v>
      </c>
      <c r="U8" s="147">
        <v>654</v>
      </c>
    </row>
    <row r="9" spans="1:21" ht="30" x14ac:dyDescent="0.25">
      <c r="A9" s="101" t="s">
        <v>138</v>
      </c>
      <c r="B9" s="54" t="s">
        <v>132</v>
      </c>
      <c r="C9" s="109" t="s">
        <v>159</v>
      </c>
      <c r="D9" s="109" t="s">
        <v>159</v>
      </c>
      <c r="E9" s="109">
        <v>876.37186245454541</v>
      </c>
      <c r="F9" s="109" t="s">
        <v>159</v>
      </c>
      <c r="G9" s="109" t="s">
        <v>159</v>
      </c>
      <c r="H9" s="109">
        <v>683.33333333333337</v>
      </c>
      <c r="I9" s="109">
        <v>866.66669565217387</v>
      </c>
      <c r="J9" s="109" t="s">
        <v>159</v>
      </c>
      <c r="K9" s="109" t="s">
        <v>159</v>
      </c>
      <c r="L9" s="109" t="s">
        <v>159</v>
      </c>
      <c r="M9" s="109">
        <v>878.33349999999996</v>
      </c>
      <c r="N9" s="148">
        <v>878.125</v>
      </c>
      <c r="O9" s="156">
        <v>825.51053454166674</v>
      </c>
      <c r="P9" s="58">
        <v>1.0356050590747254</v>
      </c>
    </row>
    <row r="10" spans="1:21" ht="30.75" thickBot="1" x14ac:dyDescent="0.3">
      <c r="A10" s="111" t="s">
        <v>139</v>
      </c>
      <c r="B10" s="89" t="s">
        <v>17</v>
      </c>
      <c r="C10" s="90" t="s">
        <v>159</v>
      </c>
      <c r="D10" s="90" t="s">
        <v>159</v>
      </c>
      <c r="E10" s="90">
        <v>48200.452434999999</v>
      </c>
      <c r="F10" s="90" t="s">
        <v>159</v>
      </c>
      <c r="G10" s="90" t="s">
        <v>159</v>
      </c>
      <c r="H10" s="90">
        <v>61500</v>
      </c>
      <c r="I10" s="90">
        <v>99666.67</v>
      </c>
      <c r="J10" s="90" t="s">
        <v>159</v>
      </c>
      <c r="K10" s="90" t="s">
        <v>159</v>
      </c>
      <c r="L10" s="90" t="s">
        <v>159</v>
      </c>
      <c r="M10" s="90">
        <v>17566.669999999998</v>
      </c>
      <c r="N10" s="157">
        <v>70250</v>
      </c>
      <c r="O10" s="158">
        <v>297183.79243500001</v>
      </c>
      <c r="P10" s="149">
        <v>0.70210512479642395</v>
      </c>
    </row>
    <row r="11" spans="1:21" x14ac:dyDescent="0.25">
      <c r="A11" s="60"/>
      <c r="B11" s="61"/>
      <c r="D11" s="62"/>
    </row>
    <row r="12" spans="1:21" ht="16.5" thickBot="1" x14ac:dyDescent="0.3">
      <c r="A12" s="41" t="s">
        <v>133</v>
      </c>
    </row>
    <row r="13" spans="1:21" ht="30" x14ac:dyDescent="0.25">
      <c r="A13" s="150" t="s">
        <v>134</v>
      </c>
      <c r="B13" s="151" t="s">
        <v>57</v>
      </c>
      <c r="C13" s="152" t="s">
        <v>159</v>
      </c>
      <c r="D13" s="152" t="s">
        <v>159</v>
      </c>
      <c r="E13" s="152" t="s">
        <v>159</v>
      </c>
      <c r="F13" s="152" t="s">
        <v>159</v>
      </c>
      <c r="G13" s="152" t="s">
        <v>159</v>
      </c>
      <c r="H13" s="152">
        <v>980</v>
      </c>
      <c r="I13" s="152">
        <v>50</v>
      </c>
      <c r="J13" s="152" t="s">
        <v>159</v>
      </c>
      <c r="K13" s="152" t="s">
        <v>159</v>
      </c>
      <c r="L13" s="152" t="s">
        <v>159</v>
      </c>
      <c r="M13" s="152">
        <v>495</v>
      </c>
      <c r="N13" s="159">
        <v>330</v>
      </c>
      <c r="O13" s="154">
        <v>1855</v>
      </c>
      <c r="P13" s="155" t="s">
        <v>159</v>
      </c>
    </row>
    <row r="14" spans="1:21" ht="30" x14ac:dyDescent="0.25">
      <c r="A14" s="101" t="s">
        <v>135</v>
      </c>
      <c r="B14" s="54" t="s">
        <v>132</v>
      </c>
      <c r="C14" s="109" t="s">
        <v>159</v>
      </c>
      <c r="D14" s="109" t="s">
        <v>159</v>
      </c>
      <c r="E14" s="109" t="s">
        <v>159</v>
      </c>
      <c r="F14" s="109" t="s">
        <v>159</v>
      </c>
      <c r="G14" s="109" t="s">
        <v>159</v>
      </c>
      <c r="H14" s="109">
        <v>542.75531632653053</v>
      </c>
      <c r="I14" s="109">
        <v>384.16</v>
      </c>
      <c r="J14" s="109" t="s">
        <v>159</v>
      </c>
      <c r="K14" s="109" t="s">
        <v>159</v>
      </c>
      <c r="L14" s="109" t="s">
        <v>159</v>
      </c>
      <c r="M14" s="109">
        <v>805.87038383838387</v>
      </c>
      <c r="N14" s="148">
        <v>733.55878787878783</v>
      </c>
      <c r="O14" s="156">
        <v>642.63528301886788</v>
      </c>
      <c r="P14" s="58" t="s">
        <v>159</v>
      </c>
    </row>
    <row r="15" spans="1:21" ht="30.75" thickBot="1" x14ac:dyDescent="0.3">
      <c r="A15" s="111" t="s">
        <v>136</v>
      </c>
      <c r="B15" s="89" t="s">
        <v>17</v>
      </c>
      <c r="C15" s="90" t="s">
        <v>159</v>
      </c>
      <c r="D15" s="90" t="s">
        <v>159</v>
      </c>
      <c r="E15" s="90" t="s">
        <v>159</v>
      </c>
      <c r="F15" s="90" t="s">
        <v>159</v>
      </c>
      <c r="G15" s="90" t="s">
        <v>159</v>
      </c>
      <c r="H15" s="90">
        <v>531900.21</v>
      </c>
      <c r="I15" s="90">
        <v>19208</v>
      </c>
      <c r="J15" s="90" t="s">
        <v>159</v>
      </c>
      <c r="K15" s="90" t="s">
        <v>159</v>
      </c>
      <c r="L15" s="90" t="s">
        <v>159</v>
      </c>
      <c r="M15" s="90">
        <v>398905.84</v>
      </c>
      <c r="N15" s="157">
        <v>242074.4</v>
      </c>
      <c r="O15" s="158">
        <v>1192088.45</v>
      </c>
      <c r="P15" s="149" t="s">
        <v>159</v>
      </c>
    </row>
    <row r="16" spans="1:21" ht="30" x14ac:dyDescent="0.25">
      <c r="A16" s="150" t="s">
        <v>137</v>
      </c>
      <c r="B16" s="151" t="s">
        <v>57</v>
      </c>
      <c r="C16" s="152" t="s">
        <v>159</v>
      </c>
      <c r="D16" s="152" t="s">
        <v>159</v>
      </c>
      <c r="E16" s="152" t="s">
        <v>159</v>
      </c>
      <c r="F16" s="152" t="s">
        <v>159</v>
      </c>
      <c r="G16" s="152" t="s">
        <v>159</v>
      </c>
      <c r="H16" s="152" t="s">
        <v>159</v>
      </c>
      <c r="I16" s="152" t="s">
        <v>159</v>
      </c>
      <c r="J16" s="152" t="s">
        <v>159</v>
      </c>
      <c r="K16" s="152" t="s">
        <v>159</v>
      </c>
      <c r="L16" s="152" t="s">
        <v>159</v>
      </c>
      <c r="M16" s="152" t="s">
        <v>159</v>
      </c>
      <c r="N16" s="159" t="s">
        <v>159</v>
      </c>
      <c r="O16" s="154" t="s">
        <v>159</v>
      </c>
      <c r="P16" s="155" t="s">
        <v>159</v>
      </c>
    </row>
    <row r="17" spans="1:16" ht="30" x14ac:dyDescent="0.25">
      <c r="A17" s="101" t="s">
        <v>138</v>
      </c>
      <c r="B17" s="54" t="s">
        <v>132</v>
      </c>
      <c r="C17" s="109" t="s">
        <v>159</v>
      </c>
      <c r="D17" s="109" t="s">
        <v>159</v>
      </c>
      <c r="E17" s="109" t="s">
        <v>159</v>
      </c>
      <c r="F17" s="109" t="s">
        <v>159</v>
      </c>
      <c r="G17" s="109" t="s">
        <v>159</v>
      </c>
      <c r="H17" s="109" t="s">
        <v>159</v>
      </c>
      <c r="I17" s="109" t="s">
        <v>159</v>
      </c>
      <c r="J17" s="109" t="s">
        <v>159</v>
      </c>
      <c r="K17" s="109" t="s">
        <v>159</v>
      </c>
      <c r="L17" s="109" t="s">
        <v>159</v>
      </c>
      <c r="M17" s="109" t="s">
        <v>159</v>
      </c>
      <c r="N17" s="148" t="s">
        <v>159</v>
      </c>
      <c r="O17" s="156" t="s">
        <v>159</v>
      </c>
      <c r="P17" s="58" t="s">
        <v>159</v>
      </c>
    </row>
    <row r="18" spans="1:16" ht="30.75" thickBot="1" x14ac:dyDescent="0.3">
      <c r="A18" s="111" t="s">
        <v>139</v>
      </c>
      <c r="B18" s="89" t="s">
        <v>17</v>
      </c>
      <c r="C18" s="90" t="s">
        <v>159</v>
      </c>
      <c r="D18" s="90" t="s">
        <v>159</v>
      </c>
      <c r="E18" s="90" t="s">
        <v>159</v>
      </c>
      <c r="F18" s="90" t="s">
        <v>159</v>
      </c>
      <c r="G18" s="90" t="s">
        <v>159</v>
      </c>
      <c r="H18" s="90" t="s">
        <v>159</v>
      </c>
      <c r="I18" s="90" t="s">
        <v>159</v>
      </c>
      <c r="J18" s="90" t="s">
        <v>159</v>
      </c>
      <c r="K18" s="90" t="s">
        <v>159</v>
      </c>
      <c r="L18" s="90" t="s">
        <v>159</v>
      </c>
      <c r="M18" s="90" t="s">
        <v>159</v>
      </c>
      <c r="N18" s="157" t="s">
        <v>159</v>
      </c>
      <c r="O18" s="158" t="s">
        <v>159</v>
      </c>
      <c r="P18" s="149" t="s">
        <v>159</v>
      </c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31E62-4354-41AA-9397-278FE61A4802}">
  <sheetPr>
    <pageSetUpPr fitToPage="1"/>
  </sheetPr>
  <dimension ref="A1:Q45"/>
  <sheetViews>
    <sheetView topLeftCell="A33" workbookViewId="0">
      <selection activeCell="P45" sqref="A1:P45"/>
    </sheetView>
  </sheetViews>
  <sheetFormatPr defaultRowHeight="15" x14ac:dyDescent="0.25"/>
  <cols>
    <col min="1" max="1" width="16.140625" customWidth="1"/>
    <col min="2" max="2" width="6.42578125" customWidth="1"/>
    <col min="3" max="13" width="9.7109375" style="37" customWidth="1"/>
    <col min="14" max="14" width="11.5703125" style="37" customWidth="1"/>
    <col min="15" max="15" width="10.7109375" style="37" customWidth="1"/>
    <col min="16" max="16" width="9.7109375" style="37" customWidth="1"/>
    <col min="17" max="17" width="7" customWidth="1"/>
  </cols>
  <sheetData>
    <row r="1" spans="1:17" ht="18.75" x14ac:dyDescent="0.3">
      <c r="A1" s="39" t="s">
        <v>156</v>
      </c>
    </row>
    <row r="2" spans="1:17" ht="15.75" x14ac:dyDescent="0.25">
      <c r="A2" s="41"/>
      <c r="I2" s="62"/>
    </row>
    <row r="3" spans="1:17" ht="15.75" x14ac:dyDescent="0.25">
      <c r="A3" s="86" t="s">
        <v>108</v>
      </c>
    </row>
    <row r="4" spans="1:17" ht="15.75" thickBot="1" x14ac:dyDescent="0.3">
      <c r="A4" s="42"/>
      <c r="B4" s="42"/>
      <c r="C4" s="43" t="s">
        <v>36</v>
      </c>
      <c r="D4" s="44" t="s">
        <v>37</v>
      </c>
      <c r="E4" s="44" t="s">
        <v>38</v>
      </c>
      <c r="F4" s="44" t="s">
        <v>39</v>
      </c>
      <c r="G4" s="44" t="s">
        <v>40</v>
      </c>
      <c r="H4" s="44" t="s">
        <v>41</v>
      </c>
      <c r="I4" s="44" t="s">
        <v>42</v>
      </c>
      <c r="J4" s="44" t="s">
        <v>82</v>
      </c>
      <c r="K4" s="44" t="s">
        <v>44</v>
      </c>
      <c r="L4" s="44" t="s">
        <v>45</v>
      </c>
      <c r="M4" s="44" t="s">
        <v>46</v>
      </c>
      <c r="N4" s="44" t="s">
        <v>47</v>
      </c>
      <c r="O4" s="43">
        <v>2024</v>
      </c>
      <c r="P4" s="43" t="s">
        <v>149</v>
      </c>
    </row>
    <row r="5" spans="1:17" ht="30" customHeight="1" x14ac:dyDescent="0.25">
      <c r="A5" s="101" t="s">
        <v>109</v>
      </c>
      <c r="B5" s="46" t="s">
        <v>17</v>
      </c>
      <c r="C5" s="55">
        <v>-76453.440000000002</v>
      </c>
      <c r="D5" s="55">
        <v>-71270.400000000009</v>
      </c>
      <c r="E5" s="55">
        <v>-76811.34</v>
      </c>
      <c r="F5" s="55">
        <v>-72964.800000000003</v>
      </c>
      <c r="G5" s="55">
        <v>-76810.560000000012</v>
      </c>
      <c r="H5" s="55">
        <v>-75038.399999999994</v>
      </c>
      <c r="I5" s="55">
        <v>-66885.600000000006</v>
      </c>
      <c r="J5" s="55">
        <v>-66796.320000000007</v>
      </c>
      <c r="K5" s="55">
        <v>-64238.400000000001</v>
      </c>
      <c r="L5" s="55">
        <v>-66707.299999999988</v>
      </c>
      <c r="M5" s="55">
        <v>-63374.400000000001</v>
      </c>
      <c r="N5" s="55">
        <v>-65754.720000000001</v>
      </c>
      <c r="O5" s="87">
        <v>-843105.68</v>
      </c>
      <c r="P5" s="79"/>
    </row>
    <row r="6" spans="1:17" ht="30" customHeight="1" x14ac:dyDescent="0.25">
      <c r="A6" s="101" t="s">
        <v>110</v>
      </c>
      <c r="B6" s="46" t="s">
        <v>17</v>
      </c>
      <c r="C6" s="55">
        <v>0</v>
      </c>
      <c r="D6" s="55">
        <v>0</v>
      </c>
      <c r="E6" s="55">
        <v>0</v>
      </c>
      <c r="F6" s="55">
        <v>0</v>
      </c>
      <c r="G6" s="55">
        <v>0</v>
      </c>
      <c r="H6" s="55">
        <v>0</v>
      </c>
      <c r="I6" s="55">
        <v>0</v>
      </c>
      <c r="J6" s="55">
        <v>0</v>
      </c>
      <c r="K6" s="55">
        <v>0</v>
      </c>
      <c r="L6" s="55">
        <v>0</v>
      </c>
      <c r="M6" s="55">
        <v>0</v>
      </c>
      <c r="N6" s="55">
        <v>0</v>
      </c>
      <c r="O6" s="56">
        <v>0</v>
      </c>
      <c r="P6" s="79"/>
    </row>
    <row r="7" spans="1:17" ht="30" customHeight="1" x14ac:dyDescent="0.25">
      <c r="A7" s="101" t="s">
        <v>111</v>
      </c>
      <c r="B7" s="46" t="s">
        <v>17</v>
      </c>
      <c r="C7" s="55">
        <v>-939522.53610000003</v>
      </c>
      <c r="D7" s="55">
        <v>-773020.20695000002</v>
      </c>
      <c r="E7" s="55">
        <v>-799663.13829999999</v>
      </c>
      <c r="F7" s="55">
        <v>-584651.09704999998</v>
      </c>
      <c r="G7" s="55">
        <v>-543743.51419999998</v>
      </c>
      <c r="H7" s="55">
        <v>-531101.12185</v>
      </c>
      <c r="I7" s="55">
        <v>-578729.42274999991</v>
      </c>
      <c r="J7" s="55">
        <v>-387536.18799999997</v>
      </c>
      <c r="K7" s="55">
        <v>-182362.5208</v>
      </c>
      <c r="L7" s="55">
        <v>-582448.23239999998</v>
      </c>
      <c r="M7" s="55">
        <v>-473299.84139999998</v>
      </c>
      <c r="N7" s="55">
        <v>-466866</v>
      </c>
      <c r="O7" s="56">
        <v>-6842943.8198000006</v>
      </c>
      <c r="P7" s="79">
        <v>0.85581302352534749</v>
      </c>
    </row>
    <row r="8" spans="1:17" ht="30" customHeight="1" x14ac:dyDescent="0.25">
      <c r="A8" s="101" t="s">
        <v>112</v>
      </c>
      <c r="B8" s="46" t="s">
        <v>17</v>
      </c>
      <c r="C8" s="55">
        <v>41545.589500000002</v>
      </c>
      <c r="D8" s="55">
        <v>56435.066200000001</v>
      </c>
      <c r="E8" s="55">
        <v>48812.675500000005</v>
      </c>
      <c r="F8" s="55">
        <v>67071.764500000005</v>
      </c>
      <c r="G8" s="55">
        <v>56565.532500000001</v>
      </c>
      <c r="H8" s="55">
        <v>49100.431499999999</v>
      </c>
      <c r="I8" s="55">
        <v>61942.252500000002</v>
      </c>
      <c r="J8" s="55">
        <v>73080.8177</v>
      </c>
      <c r="K8" s="55">
        <v>94530.253999999986</v>
      </c>
      <c r="L8" s="55">
        <v>64584.026299999998</v>
      </c>
      <c r="M8" s="55">
        <v>88410.902499999997</v>
      </c>
      <c r="N8" s="55">
        <v>101315</v>
      </c>
      <c r="O8" s="56">
        <v>803394.31270000001</v>
      </c>
      <c r="P8" s="79">
        <v>1.1506003583760089</v>
      </c>
    </row>
    <row r="9" spans="1:17" ht="30" customHeight="1" x14ac:dyDescent="0.25">
      <c r="A9" s="101" t="s">
        <v>113</v>
      </c>
      <c r="B9" s="46" t="s">
        <v>17</v>
      </c>
      <c r="C9" s="55">
        <v>-455649.34</v>
      </c>
      <c r="D9" s="55">
        <v>-467291.97</v>
      </c>
      <c r="E9" s="55">
        <v>-459289.78</v>
      </c>
      <c r="F9" s="55">
        <v>-521077.02</v>
      </c>
      <c r="G9" s="55">
        <v>-595742.14</v>
      </c>
      <c r="H9" s="55">
        <v>-790576.95</v>
      </c>
      <c r="I9" s="55">
        <v>-833785.25</v>
      </c>
      <c r="J9" s="55">
        <v>-802056.5</v>
      </c>
      <c r="K9" s="55">
        <v>-679579.17</v>
      </c>
      <c r="L9" s="55">
        <v>-506861.55</v>
      </c>
      <c r="M9" s="55">
        <v>-293182.71000000002</v>
      </c>
      <c r="N9" s="55">
        <v>-345926</v>
      </c>
      <c r="O9" s="56">
        <v>-6751018.3799999999</v>
      </c>
      <c r="P9" s="79">
        <v>0.90711195174745374</v>
      </c>
    </row>
    <row r="10" spans="1:17" ht="30" customHeight="1" x14ac:dyDescent="0.25">
      <c r="A10" s="101" t="s">
        <v>114</v>
      </c>
      <c r="B10" s="46" t="s">
        <v>17</v>
      </c>
      <c r="C10" s="55">
        <v>25856.1</v>
      </c>
      <c r="D10" s="55">
        <v>16466.400000000001</v>
      </c>
      <c r="E10" s="55">
        <v>26752.5</v>
      </c>
      <c r="F10" s="55">
        <v>11292.3</v>
      </c>
      <c r="G10" s="55">
        <v>7475.4</v>
      </c>
      <c r="H10" s="55">
        <v>29602.799999999999</v>
      </c>
      <c r="I10" s="55">
        <v>26750.7</v>
      </c>
      <c r="J10" s="55">
        <v>29357.1</v>
      </c>
      <c r="K10" s="55">
        <v>43859.025000000001</v>
      </c>
      <c r="L10" s="55">
        <v>40139.1</v>
      </c>
      <c r="M10" s="55">
        <v>59571.9</v>
      </c>
      <c r="N10" s="55">
        <v>52677</v>
      </c>
      <c r="O10" s="56">
        <v>369800.32500000001</v>
      </c>
      <c r="P10" s="79">
        <v>1.4597315466045431</v>
      </c>
    </row>
    <row r="11" spans="1:17" ht="30" customHeight="1" x14ac:dyDescent="0.25">
      <c r="A11" s="101" t="s">
        <v>115</v>
      </c>
      <c r="B11" s="46" t="s">
        <v>17</v>
      </c>
      <c r="C11" s="55">
        <v>-69040.84</v>
      </c>
      <c r="D11" s="55">
        <v>-52401</v>
      </c>
      <c r="E11" s="55">
        <v>-58225.364999999998</v>
      </c>
      <c r="F11" s="55">
        <v>-32887.919999999998</v>
      </c>
      <c r="G11" s="55">
        <v>-59238.720000000001</v>
      </c>
      <c r="H11" s="55">
        <v>-58599.245000000003</v>
      </c>
      <c r="I11" s="55">
        <v>-63986.165000000001</v>
      </c>
      <c r="J11" s="55">
        <v>-59997.440000000002</v>
      </c>
      <c r="K11" s="55">
        <v>-46664.3</v>
      </c>
      <c r="L11" s="55">
        <v>-56445.36</v>
      </c>
      <c r="M11" s="55">
        <v>-56329.06</v>
      </c>
      <c r="N11" s="55">
        <v>-65579</v>
      </c>
      <c r="O11" s="56">
        <v>-679394.41500000004</v>
      </c>
      <c r="P11" s="79">
        <v>0.84319760809903299</v>
      </c>
    </row>
    <row r="12" spans="1:17" ht="30" customHeight="1" thickBot="1" x14ac:dyDescent="0.3">
      <c r="A12" s="111" t="s">
        <v>116</v>
      </c>
      <c r="B12" s="89" t="s">
        <v>17</v>
      </c>
      <c r="C12" s="90">
        <v>374.43</v>
      </c>
      <c r="D12" s="90">
        <v>2224.5300000000002</v>
      </c>
      <c r="E12" s="90">
        <v>1606.2375</v>
      </c>
      <c r="F12" s="90">
        <v>5187.42</v>
      </c>
      <c r="G12" s="90">
        <v>1953.63</v>
      </c>
      <c r="H12" s="90">
        <v>1562.9775</v>
      </c>
      <c r="I12" s="90">
        <v>1089.6375</v>
      </c>
      <c r="J12" s="90">
        <v>1674.54</v>
      </c>
      <c r="K12" s="90">
        <v>3228.75</v>
      </c>
      <c r="L12" s="90">
        <v>2079.63</v>
      </c>
      <c r="M12" s="90">
        <v>1750.98</v>
      </c>
      <c r="N12" s="90">
        <v>680</v>
      </c>
      <c r="O12" s="91">
        <v>23412.762500000004</v>
      </c>
      <c r="P12" s="138">
        <v>1.2307349106889414</v>
      </c>
    </row>
    <row r="13" spans="1:17" ht="30" customHeight="1" thickBot="1" x14ac:dyDescent="0.3">
      <c r="A13" s="111" t="s">
        <v>117</v>
      </c>
      <c r="B13" s="89" t="s">
        <v>17</v>
      </c>
      <c r="C13" s="90">
        <v>-1472890.0366000002</v>
      </c>
      <c r="D13" s="90">
        <v>-1288857.58075</v>
      </c>
      <c r="E13" s="90">
        <v>-1316818.2102999999</v>
      </c>
      <c r="F13" s="90">
        <v>-1128029.35255</v>
      </c>
      <c r="G13" s="90">
        <v>-1209540.3717000003</v>
      </c>
      <c r="H13" s="90">
        <v>-1375049.5078499999</v>
      </c>
      <c r="I13" s="90">
        <v>-1453603.84775</v>
      </c>
      <c r="J13" s="90">
        <v>-1212273.9902999997</v>
      </c>
      <c r="K13" s="90">
        <v>-831226.36180000007</v>
      </c>
      <c r="L13" s="90">
        <v>-1105659.6861</v>
      </c>
      <c r="M13" s="90">
        <v>-736452.22889999999</v>
      </c>
      <c r="N13" s="90">
        <v>-789453.72</v>
      </c>
      <c r="O13" s="91">
        <v>-13919854.8946</v>
      </c>
      <c r="P13" s="138">
        <v>0.91138492749651068</v>
      </c>
      <c r="Q13" s="51"/>
    </row>
    <row r="14" spans="1:17" x14ac:dyDescent="0.25">
      <c r="A14" s="60" t="s">
        <v>118</v>
      </c>
      <c r="B14" s="61"/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39"/>
      <c r="P14" s="139"/>
    </row>
    <row r="15" spans="1:17" ht="15.75" x14ac:dyDescent="0.25">
      <c r="A15" s="41"/>
      <c r="C15" s="139"/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</row>
    <row r="16" spans="1:17" ht="15.75" x14ac:dyDescent="0.25">
      <c r="A16" s="86" t="s">
        <v>55</v>
      </c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</row>
    <row r="17" spans="1:17" ht="15.75" thickBot="1" x14ac:dyDescent="0.3">
      <c r="A17" s="42"/>
      <c r="B17" s="42"/>
      <c r="C17" s="140" t="s">
        <v>36</v>
      </c>
      <c r="D17" s="141" t="s">
        <v>37</v>
      </c>
      <c r="E17" s="141" t="s">
        <v>38</v>
      </c>
      <c r="F17" s="141" t="s">
        <v>39</v>
      </c>
      <c r="G17" s="141" t="s">
        <v>40</v>
      </c>
      <c r="H17" s="141" t="s">
        <v>41</v>
      </c>
      <c r="I17" s="141" t="s">
        <v>42</v>
      </c>
      <c r="J17" s="141" t="s">
        <v>82</v>
      </c>
      <c r="K17" s="141" t="s">
        <v>44</v>
      </c>
      <c r="L17" s="141" t="s">
        <v>45</v>
      </c>
      <c r="M17" s="141" t="s">
        <v>46</v>
      </c>
      <c r="N17" s="141" t="s">
        <v>47</v>
      </c>
      <c r="O17" s="43">
        <v>2024</v>
      </c>
      <c r="P17" s="43" t="s">
        <v>149</v>
      </c>
    </row>
    <row r="18" spans="1:17" ht="30" customHeight="1" x14ac:dyDescent="0.25">
      <c r="A18" s="101" t="s">
        <v>6</v>
      </c>
      <c r="B18" s="46" t="s">
        <v>17</v>
      </c>
      <c r="C18" s="55">
        <v>-869907.84000000008</v>
      </c>
      <c r="D18" s="55">
        <v>-358675.36333333002</v>
      </c>
      <c r="E18" s="55">
        <v>-1094593.3408983299</v>
      </c>
      <c r="F18" s="55">
        <v>-557560.52333332994</v>
      </c>
      <c r="G18" s="55">
        <v>-466517.43999998993</v>
      </c>
      <c r="H18" s="55">
        <v>-2166507.3666666597</v>
      </c>
      <c r="I18" s="55">
        <v>-1260443.90666668</v>
      </c>
      <c r="J18" s="55">
        <v>-2145068.50999999</v>
      </c>
      <c r="K18" s="55">
        <v>-2915082.3266666504</v>
      </c>
      <c r="L18" s="55">
        <v>-906564.55000000994</v>
      </c>
      <c r="M18" s="55">
        <v>-3098871.6766666705</v>
      </c>
      <c r="N18" s="55">
        <v>-5109268.2633333402</v>
      </c>
      <c r="O18" s="56">
        <v>-20949061.107564982</v>
      </c>
      <c r="P18" s="79">
        <v>1.8999995959998035</v>
      </c>
      <c r="Q18" s="51"/>
    </row>
    <row r="19" spans="1:17" ht="30" customHeight="1" thickBot="1" x14ac:dyDescent="0.3">
      <c r="A19" s="111" t="s">
        <v>7</v>
      </c>
      <c r="B19" s="89" t="s">
        <v>17</v>
      </c>
      <c r="C19" s="90">
        <v>811434.28500000003</v>
      </c>
      <c r="D19" s="90">
        <v>630449.79</v>
      </c>
      <c r="E19" s="90">
        <v>526109.99000000011</v>
      </c>
      <c r="F19" s="90">
        <v>427331.12</v>
      </c>
      <c r="G19" s="90">
        <v>543197.38</v>
      </c>
      <c r="H19" s="90">
        <v>368491.33347725996</v>
      </c>
      <c r="I19" s="90">
        <v>322898.06937479996</v>
      </c>
      <c r="J19" s="90">
        <v>197636.29595439995</v>
      </c>
      <c r="K19" s="90">
        <v>35765.833660160046</v>
      </c>
      <c r="L19" s="90">
        <v>327977.74666666001</v>
      </c>
      <c r="M19" s="90">
        <v>230052.05333332997</v>
      </c>
      <c r="N19" s="90">
        <v>189696.77000000002</v>
      </c>
      <c r="O19" s="91">
        <v>4611040.6674666107</v>
      </c>
      <c r="P19" s="138">
        <v>0.50966504086011244</v>
      </c>
    </row>
    <row r="20" spans="1:17" ht="30" customHeight="1" thickBot="1" x14ac:dyDescent="0.3">
      <c r="A20" s="111" t="s">
        <v>117</v>
      </c>
      <c r="B20" s="89" t="s">
        <v>17</v>
      </c>
      <c r="C20" s="90">
        <v>-58473.555000000051</v>
      </c>
      <c r="D20" s="90">
        <v>271774.42666667001</v>
      </c>
      <c r="E20" s="90">
        <v>-568483.35089832975</v>
      </c>
      <c r="F20" s="90">
        <v>-130229.40333332994</v>
      </c>
      <c r="G20" s="90">
        <v>76679.940000010072</v>
      </c>
      <c r="H20" s="90">
        <v>-1798016.0331893996</v>
      </c>
      <c r="I20" s="90">
        <v>-937545.83729188005</v>
      </c>
      <c r="J20" s="90">
        <v>-1947432.21404559</v>
      </c>
      <c r="K20" s="90">
        <v>-2879316.4930064902</v>
      </c>
      <c r="L20" s="90">
        <v>-578586.80333334999</v>
      </c>
      <c r="M20" s="90">
        <v>-2868819.6233333405</v>
      </c>
      <c r="N20" s="90">
        <v>-4919571.4933333397</v>
      </c>
      <c r="O20" s="91">
        <v>-16338020.440098369</v>
      </c>
      <c r="P20" s="138">
        <v>8.2572566504610396</v>
      </c>
    </row>
    <row r="21" spans="1:17" x14ac:dyDescent="0.25">
      <c r="A21" s="60" t="s">
        <v>118</v>
      </c>
      <c r="B21" s="61"/>
      <c r="C21" s="139"/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139"/>
      <c r="O21" s="139"/>
      <c r="P21" s="139"/>
    </row>
    <row r="22" spans="1:17" x14ac:dyDescent="0.25">
      <c r="C22" s="139"/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139"/>
    </row>
    <row r="23" spans="1:17" ht="15.75" x14ac:dyDescent="0.25">
      <c r="A23" s="86" t="s">
        <v>87</v>
      </c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39"/>
    </row>
    <row r="24" spans="1:17" ht="15.75" thickBot="1" x14ac:dyDescent="0.3">
      <c r="A24" s="42"/>
      <c r="B24" s="42"/>
      <c r="C24" s="140" t="s">
        <v>36</v>
      </c>
      <c r="D24" s="141" t="s">
        <v>37</v>
      </c>
      <c r="E24" s="141" t="s">
        <v>38</v>
      </c>
      <c r="F24" s="141" t="s">
        <v>39</v>
      </c>
      <c r="G24" s="141" t="s">
        <v>40</v>
      </c>
      <c r="H24" s="141" t="s">
        <v>41</v>
      </c>
      <c r="I24" s="141" t="s">
        <v>42</v>
      </c>
      <c r="J24" s="141" t="s">
        <v>82</v>
      </c>
      <c r="K24" s="141" t="s">
        <v>44</v>
      </c>
      <c r="L24" s="141" t="s">
        <v>45</v>
      </c>
      <c r="M24" s="141" t="s">
        <v>46</v>
      </c>
      <c r="N24" s="141" t="s">
        <v>47</v>
      </c>
      <c r="O24" s="43">
        <v>2024</v>
      </c>
      <c r="P24" s="43" t="s">
        <v>149</v>
      </c>
    </row>
    <row r="25" spans="1:17" ht="30" customHeight="1" x14ac:dyDescent="0.25">
      <c r="A25" s="101" t="s">
        <v>91</v>
      </c>
      <c r="B25" s="46" t="s">
        <v>17</v>
      </c>
      <c r="C25" s="55">
        <v>-405032.71999999986</v>
      </c>
      <c r="D25" s="55">
        <v>-347901.12000000023</v>
      </c>
      <c r="E25" s="55">
        <v>-198910.91999999995</v>
      </c>
      <c r="F25" s="55">
        <v>-299525.1599999998</v>
      </c>
      <c r="G25" s="55">
        <v>-477007.74</v>
      </c>
      <c r="H25" s="55">
        <v>-244664.3</v>
      </c>
      <c r="I25" s="55">
        <v>-225893.02999999982</v>
      </c>
      <c r="J25" s="55">
        <v>-100656.92999999998</v>
      </c>
      <c r="K25" s="55">
        <v>-229883.86999999997</v>
      </c>
      <c r="L25" s="55">
        <v>-319464.6299999996</v>
      </c>
      <c r="M25" s="55">
        <v>-135283.90999999997</v>
      </c>
      <c r="N25" s="55">
        <v>-80815.210000000036</v>
      </c>
      <c r="O25" s="56">
        <v>-3065039.5399999996</v>
      </c>
      <c r="P25" s="79">
        <v>0.79826108423630626</v>
      </c>
    </row>
    <row r="26" spans="1:17" ht="30" customHeight="1" thickBot="1" x14ac:dyDescent="0.3">
      <c r="A26" s="111" t="s">
        <v>90</v>
      </c>
      <c r="B26" s="89" t="s">
        <v>17</v>
      </c>
      <c r="C26" s="90">
        <v>1844679.87</v>
      </c>
      <c r="D26" s="90">
        <v>878537.1100000001</v>
      </c>
      <c r="E26" s="90">
        <v>2607075.6499999985</v>
      </c>
      <c r="F26" s="90">
        <v>1824640.4699999983</v>
      </c>
      <c r="G26" s="90">
        <v>1594050.8300000017</v>
      </c>
      <c r="H26" s="90">
        <v>4774157.1399999997</v>
      </c>
      <c r="I26" s="90">
        <v>2845309.9599999962</v>
      </c>
      <c r="J26" s="90">
        <v>5260365.270000007</v>
      </c>
      <c r="K26" s="90">
        <v>7229595.6299999999</v>
      </c>
      <c r="L26" s="90">
        <v>2372797.1599999992</v>
      </c>
      <c r="M26" s="90">
        <v>7666488.7700000089</v>
      </c>
      <c r="N26" s="90">
        <v>11656566.529999999</v>
      </c>
      <c r="O26" s="91">
        <v>50554264.390000015</v>
      </c>
      <c r="P26" s="138">
        <v>1.7152836003294316</v>
      </c>
    </row>
    <row r="27" spans="1:17" ht="30" customHeight="1" thickBot="1" x14ac:dyDescent="0.3">
      <c r="A27" s="111" t="s">
        <v>117</v>
      </c>
      <c r="B27" s="89" t="s">
        <v>17</v>
      </c>
      <c r="C27" s="90">
        <v>1439647.1500000004</v>
      </c>
      <c r="D27" s="90">
        <v>530635.98999999987</v>
      </c>
      <c r="E27" s="90">
        <v>2408164.7299999986</v>
      </c>
      <c r="F27" s="90">
        <v>1525115.3099999987</v>
      </c>
      <c r="G27" s="90">
        <v>1117043.0900000017</v>
      </c>
      <c r="H27" s="90">
        <v>4529492.84</v>
      </c>
      <c r="I27" s="90">
        <v>2619416.9299999964</v>
      </c>
      <c r="J27" s="90">
        <v>5159708.3400000073</v>
      </c>
      <c r="K27" s="90">
        <v>6999711.7599999998</v>
      </c>
      <c r="L27" s="90">
        <v>2053332.5299999996</v>
      </c>
      <c r="M27" s="90">
        <v>7531204.8600000087</v>
      </c>
      <c r="N27" s="90">
        <v>11575751.319999998</v>
      </c>
      <c r="O27" s="91">
        <v>47489224.850000009</v>
      </c>
      <c r="P27" s="138">
        <v>1.852646210485867</v>
      </c>
    </row>
    <row r="28" spans="1:17" x14ac:dyDescent="0.25">
      <c r="A28" s="60" t="s">
        <v>118</v>
      </c>
      <c r="B28" s="61"/>
      <c r="D28" s="62"/>
    </row>
    <row r="30" spans="1:17" ht="15.75" x14ac:dyDescent="0.25">
      <c r="A30" s="86" t="s">
        <v>119</v>
      </c>
      <c r="C30" s="139"/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39"/>
    </row>
    <row r="31" spans="1:17" ht="15.75" thickBot="1" x14ac:dyDescent="0.3">
      <c r="A31" s="42"/>
      <c r="B31" s="42"/>
      <c r="C31" s="140" t="s">
        <v>36</v>
      </c>
      <c r="D31" s="141" t="s">
        <v>37</v>
      </c>
      <c r="E31" s="141" t="s">
        <v>38</v>
      </c>
      <c r="F31" s="141" t="s">
        <v>39</v>
      </c>
      <c r="G31" s="141" t="s">
        <v>40</v>
      </c>
      <c r="H31" s="141" t="s">
        <v>41</v>
      </c>
      <c r="I31" s="141" t="s">
        <v>42</v>
      </c>
      <c r="J31" s="141" t="s">
        <v>82</v>
      </c>
      <c r="K31" s="141" t="s">
        <v>44</v>
      </c>
      <c r="L31" s="141" t="s">
        <v>45</v>
      </c>
      <c r="M31" s="141" t="s">
        <v>46</v>
      </c>
      <c r="N31" s="141" t="s">
        <v>47</v>
      </c>
      <c r="O31" s="43">
        <v>2024</v>
      </c>
      <c r="P31" s="43" t="s">
        <v>149</v>
      </c>
    </row>
    <row r="32" spans="1:17" ht="30" customHeight="1" x14ac:dyDescent="0.25">
      <c r="A32" s="101" t="s">
        <v>120</v>
      </c>
      <c r="B32" s="46" t="s">
        <v>17</v>
      </c>
      <c r="C32" s="55">
        <v>-3502138.6999999997</v>
      </c>
      <c r="D32" s="55">
        <v>-3259721</v>
      </c>
      <c r="E32" s="55">
        <v>-5708138.5476000002</v>
      </c>
      <c r="F32" s="55">
        <v>-4845987.5615999997</v>
      </c>
      <c r="G32" s="55">
        <v>-4100771.379042</v>
      </c>
      <c r="H32" s="55">
        <v>-4707569.6171522792</v>
      </c>
      <c r="I32" s="55">
        <v>-6251792.0805658316</v>
      </c>
      <c r="J32" s="55">
        <v>-5524999.8844848163</v>
      </c>
      <c r="K32" s="55">
        <v>-4656608.4979145508</v>
      </c>
      <c r="L32" s="55">
        <v>-5178692.1144599998</v>
      </c>
      <c r="M32" s="55">
        <v>-6055283.5389339998</v>
      </c>
      <c r="N32" s="55">
        <v>-7167679.5039999997</v>
      </c>
      <c r="O32" s="56">
        <v>-60959382.425753482</v>
      </c>
      <c r="P32" s="79">
        <v>1.5254386575862853</v>
      </c>
    </row>
    <row r="33" spans="1:17" ht="30" customHeight="1" thickBot="1" x14ac:dyDescent="0.3">
      <c r="A33" s="111" t="s">
        <v>121</v>
      </c>
      <c r="B33" s="89" t="s">
        <v>17</v>
      </c>
      <c r="C33" s="90">
        <v>-208179.01459920037</v>
      </c>
      <c r="D33" s="90">
        <v>114440.82</v>
      </c>
      <c r="E33" s="90">
        <v>-660882.02</v>
      </c>
      <c r="F33" s="90">
        <v>-191401.32</v>
      </c>
      <c r="G33" s="90">
        <v>115446.78</v>
      </c>
      <c r="H33" s="90">
        <v>-2411518.2799999998</v>
      </c>
      <c r="I33" s="90">
        <v>-560330.88</v>
      </c>
      <c r="J33" s="90">
        <v>-1258794.03</v>
      </c>
      <c r="K33" s="90">
        <v>-1246593.8999999999</v>
      </c>
      <c r="L33" s="90">
        <v>-436634.28</v>
      </c>
      <c r="M33" s="90">
        <v>-2505697.4247325072</v>
      </c>
      <c r="N33" s="90">
        <v>-3328917.224380495</v>
      </c>
      <c r="O33" s="91">
        <v>-12579060.773712203</v>
      </c>
      <c r="P33" s="138">
        <v>7.268062100191429</v>
      </c>
    </row>
    <row r="34" spans="1:17" ht="30" customHeight="1" thickBot="1" x14ac:dyDescent="0.3">
      <c r="A34" s="111" t="s">
        <v>117</v>
      </c>
      <c r="B34" s="89" t="s">
        <v>17</v>
      </c>
      <c r="C34" s="90">
        <v>-3710317.7145992001</v>
      </c>
      <c r="D34" s="90">
        <v>-3145280.18</v>
      </c>
      <c r="E34" s="90">
        <v>-6369020.5676000006</v>
      </c>
      <c r="F34" s="90">
        <v>-5037388.8816</v>
      </c>
      <c r="G34" s="90">
        <v>-3985324.5990420002</v>
      </c>
      <c r="H34" s="90">
        <v>-7119087.8971522786</v>
      </c>
      <c r="I34" s="90">
        <v>-6812122.9605658315</v>
      </c>
      <c r="J34" s="90">
        <v>-6783793.9144848166</v>
      </c>
      <c r="K34" s="90">
        <v>-5903202.3979145512</v>
      </c>
      <c r="L34" s="90">
        <v>-5615326.3944600001</v>
      </c>
      <c r="M34" s="90">
        <v>-8560980.9636665061</v>
      </c>
      <c r="N34" s="90">
        <v>-10496596.728380494</v>
      </c>
      <c r="O34" s="91">
        <v>-73538443.199465677</v>
      </c>
      <c r="P34" s="138">
        <v>1.7638247571936696</v>
      </c>
    </row>
    <row r="35" spans="1:17" x14ac:dyDescent="0.25">
      <c r="A35" s="60" t="s">
        <v>122</v>
      </c>
      <c r="B35" s="61"/>
      <c r="D35" s="62"/>
    </row>
    <row r="37" spans="1:17" ht="15.75" x14ac:dyDescent="0.25">
      <c r="A37" s="86" t="s">
        <v>123</v>
      </c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</row>
    <row r="38" spans="1:17" ht="15.75" thickBot="1" x14ac:dyDescent="0.3">
      <c r="A38" s="42"/>
      <c r="B38" s="42"/>
      <c r="C38" s="140" t="s">
        <v>36</v>
      </c>
      <c r="D38" s="141" t="s">
        <v>37</v>
      </c>
      <c r="E38" s="141" t="s">
        <v>38</v>
      </c>
      <c r="F38" s="141" t="s">
        <v>39</v>
      </c>
      <c r="G38" s="141" t="s">
        <v>40</v>
      </c>
      <c r="H38" s="141" t="s">
        <v>41</v>
      </c>
      <c r="I38" s="141" t="s">
        <v>42</v>
      </c>
      <c r="J38" s="141" t="s">
        <v>82</v>
      </c>
      <c r="K38" s="141" t="s">
        <v>44</v>
      </c>
      <c r="L38" s="141" t="s">
        <v>45</v>
      </c>
      <c r="M38" s="141" t="s">
        <v>46</v>
      </c>
      <c r="N38" s="141" t="s">
        <v>47</v>
      </c>
      <c r="O38" s="43">
        <v>2024</v>
      </c>
      <c r="P38" s="43" t="s">
        <v>149</v>
      </c>
    </row>
    <row r="39" spans="1:17" ht="30" customHeight="1" thickBot="1" x14ac:dyDescent="0.3">
      <c r="A39" s="111" t="s">
        <v>117</v>
      </c>
      <c r="B39" s="89" t="s">
        <v>17</v>
      </c>
      <c r="C39" s="90">
        <v>5157795.8567610001</v>
      </c>
      <c r="D39" s="90">
        <v>4497353.0224280003</v>
      </c>
      <c r="E39" s="90">
        <v>4450711.308801</v>
      </c>
      <c r="F39" s="90">
        <v>3954396.1773469998</v>
      </c>
      <c r="G39" s="90">
        <v>3703820.5736849997</v>
      </c>
      <c r="H39" s="90">
        <v>3726452.4107289999</v>
      </c>
      <c r="I39" s="90">
        <v>4282273.5202890001</v>
      </c>
      <c r="J39" s="90">
        <v>4166266.3071909999</v>
      </c>
      <c r="K39" s="90">
        <v>3768626.7823299998</v>
      </c>
      <c r="L39" s="90">
        <v>4196583.4643890001</v>
      </c>
      <c r="M39" s="90">
        <v>4971824.6628620001</v>
      </c>
      <c r="N39" s="90">
        <v>5609182.5010259999</v>
      </c>
      <c r="O39" s="91">
        <v>52485286.587838002</v>
      </c>
      <c r="P39" s="138">
        <v>1.0462855915426506</v>
      </c>
    </row>
    <row r="40" spans="1:17" x14ac:dyDescent="0.25">
      <c r="A40" s="60" t="s">
        <v>124</v>
      </c>
      <c r="B40" s="61"/>
      <c r="D40" s="62"/>
    </row>
    <row r="42" spans="1:17" ht="15.75" x14ac:dyDescent="0.25">
      <c r="A42" s="86" t="s">
        <v>125</v>
      </c>
      <c r="C42" s="139"/>
      <c r="D42" s="139"/>
      <c r="E42" s="139"/>
      <c r="F42" s="139"/>
      <c r="G42" s="139"/>
      <c r="H42" s="139"/>
      <c r="I42" s="139"/>
      <c r="J42" s="139"/>
      <c r="K42" s="139"/>
      <c r="L42" s="139"/>
      <c r="M42" s="139"/>
      <c r="N42" s="139"/>
      <c r="O42" s="139"/>
      <c r="P42" s="139"/>
    </row>
    <row r="43" spans="1:17" ht="15.75" thickBot="1" x14ac:dyDescent="0.3">
      <c r="A43" s="42"/>
      <c r="B43" s="42"/>
      <c r="C43" s="140" t="s">
        <v>36</v>
      </c>
      <c r="D43" s="141" t="s">
        <v>37</v>
      </c>
      <c r="E43" s="141" t="s">
        <v>38</v>
      </c>
      <c r="F43" s="141" t="s">
        <v>39</v>
      </c>
      <c r="G43" s="141" t="s">
        <v>40</v>
      </c>
      <c r="H43" s="141" t="s">
        <v>41</v>
      </c>
      <c r="I43" s="141" t="s">
        <v>42</v>
      </c>
      <c r="J43" s="141" t="s">
        <v>82</v>
      </c>
      <c r="K43" s="141" t="s">
        <v>44</v>
      </c>
      <c r="L43" s="141" t="s">
        <v>45</v>
      </c>
      <c r="M43" s="141" t="s">
        <v>46</v>
      </c>
      <c r="N43" s="141" t="s">
        <v>47</v>
      </c>
      <c r="O43" s="43">
        <v>2024</v>
      </c>
      <c r="P43" s="43" t="s">
        <v>149</v>
      </c>
    </row>
    <row r="44" spans="1:17" ht="30" customHeight="1" thickBot="1" x14ac:dyDescent="0.3">
      <c r="A44" s="111" t="s">
        <v>117</v>
      </c>
      <c r="B44" s="89" t="s">
        <v>17</v>
      </c>
      <c r="C44" s="90">
        <v>1355761.7005618</v>
      </c>
      <c r="D44" s="90">
        <v>865625.67834467022</v>
      </c>
      <c r="E44" s="90">
        <v>-1395446.0899973316</v>
      </c>
      <c r="F44" s="90">
        <v>-816136.15013633203</v>
      </c>
      <c r="G44" s="90">
        <v>-297321.36705698911</v>
      </c>
      <c r="H44" s="90">
        <v>-2036208.1874626786</v>
      </c>
      <c r="I44" s="90">
        <v>-2301582.1953187156</v>
      </c>
      <c r="J44" s="90">
        <v>-617525.47163939895</v>
      </c>
      <c r="K44" s="90">
        <v>1154593.2896089582</v>
      </c>
      <c r="L44" s="90">
        <v>-1049656.8895043507</v>
      </c>
      <c r="M44" s="90">
        <v>336776.7069621617</v>
      </c>
      <c r="N44" s="90">
        <v>979311.87931216508</v>
      </c>
      <c r="O44" s="91">
        <v>-3821807.0963260382</v>
      </c>
      <c r="P44" s="138">
        <v>-0.22678519949762918</v>
      </c>
      <c r="Q44" s="57"/>
    </row>
    <row r="45" spans="1:17" x14ac:dyDescent="0.25">
      <c r="A45" s="60" t="s">
        <v>126</v>
      </c>
      <c r="B45" s="61"/>
      <c r="D45" s="62"/>
    </row>
  </sheetData>
  <pageMargins left="0.7" right="0.7" top="0.75" bottom="0.75" header="0.3" footer="0.3"/>
  <pageSetup paperSize="9" scale="82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25AC2-B93A-4646-8458-0AE9357DEAD5}">
  <dimension ref="A1:E29"/>
  <sheetViews>
    <sheetView workbookViewId="0">
      <selection activeCell="B7" sqref="B7:E29"/>
    </sheetView>
  </sheetViews>
  <sheetFormatPr defaultColWidth="9.140625" defaultRowHeight="15" x14ac:dyDescent="0.25"/>
  <cols>
    <col min="1" max="1" width="21.85546875" style="1" customWidth="1"/>
    <col min="2" max="5" width="17.7109375" style="1" customWidth="1"/>
    <col min="6" max="7" width="9.140625" style="1"/>
    <col min="8" max="8" width="9.140625" style="1" customWidth="1"/>
    <col min="9" max="16384" width="9.140625" style="1"/>
  </cols>
  <sheetData>
    <row r="1" spans="1:5" ht="110.25" customHeight="1" x14ac:dyDescent="0.25"/>
    <row r="2" spans="1:5" ht="15.75" x14ac:dyDescent="0.25">
      <c r="A2" s="193" t="s">
        <v>155</v>
      </c>
      <c r="B2" s="193"/>
      <c r="C2" s="193"/>
      <c r="D2" s="193"/>
      <c r="E2" s="193"/>
    </row>
    <row r="3" spans="1:5" ht="15.75" x14ac:dyDescent="0.25">
      <c r="A3" s="2"/>
    </row>
    <row r="4" spans="1:5" x14ac:dyDescent="0.25">
      <c r="A4" s="4" t="s">
        <v>55</v>
      </c>
      <c r="B4" s="117"/>
      <c r="C4" s="117"/>
      <c r="D4" s="117"/>
      <c r="E4" s="117"/>
    </row>
    <row r="5" spans="1:5" ht="30" x14ac:dyDescent="0.25">
      <c r="A5" s="118"/>
      <c r="B5" s="119" t="s">
        <v>83</v>
      </c>
      <c r="C5" s="119" t="s">
        <v>84</v>
      </c>
      <c r="D5" s="119" t="s">
        <v>85</v>
      </c>
      <c r="E5" s="119" t="s">
        <v>86</v>
      </c>
    </row>
    <row r="6" spans="1:5" ht="15.75" thickBot="1" x14ac:dyDescent="0.3">
      <c r="A6" s="34"/>
      <c r="B6" s="120" t="s">
        <v>57</v>
      </c>
      <c r="C6" s="120" t="s">
        <v>17</v>
      </c>
      <c r="D6" s="120" t="s">
        <v>69</v>
      </c>
      <c r="E6" s="120" t="s">
        <v>69</v>
      </c>
    </row>
    <row r="7" spans="1:5" ht="20.100000000000001" customHeight="1" x14ac:dyDescent="0.25">
      <c r="A7" s="14" t="s">
        <v>92</v>
      </c>
      <c r="B7" s="18">
        <v>2988.4799999999996</v>
      </c>
      <c r="C7" s="18">
        <v>587447.89999999991</v>
      </c>
      <c r="D7" s="121">
        <v>196.57079853303352</v>
      </c>
      <c r="E7" s="121">
        <v>1857.88</v>
      </c>
    </row>
    <row r="8" spans="1:5" ht="20.100000000000001" customHeight="1" x14ac:dyDescent="0.25">
      <c r="A8" s="14" t="s">
        <v>93</v>
      </c>
      <c r="B8" s="18">
        <v>3235.0899999999997</v>
      </c>
      <c r="C8" s="18">
        <v>439830.8</v>
      </c>
      <c r="D8" s="121">
        <v>135.95627942344728</v>
      </c>
      <c r="E8" s="121">
        <v>-223.53</v>
      </c>
    </row>
    <row r="9" spans="1:5" ht="20.100000000000001" customHeight="1" x14ac:dyDescent="0.25">
      <c r="A9" s="14" t="s">
        <v>94</v>
      </c>
      <c r="B9" s="18">
        <v>47920.489000000009</v>
      </c>
      <c r="C9" s="18">
        <v>7091875.1000000006</v>
      </c>
      <c r="D9" s="121">
        <v>147.99254448342543</v>
      </c>
      <c r="E9" s="121">
        <v>700</v>
      </c>
    </row>
    <row r="10" spans="1:5" ht="20.100000000000001" customHeight="1" x14ac:dyDescent="0.25">
      <c r="A10" s="14" t="s">
        <v>95</v>
      </c>
      <c r="B10" s="18">
        <v>46681.366000000002</v>
      </c>
      <c r="C10" s="18">
        <v>4435296.6449999996</v>
      </c>
      <c r="D10" s="121">
        <v>95.012143496400668</v>
      </c>
      <c r="E10" s="121">
        <v>-40</v>
      </c>
    </row>
    <row r="11" spans="1:5" ht="20.100000000000001" customHeight="1" x14ac:dyDescent="0.25">
      <c r="A11" s="122" t="s">
        <v>53</v>
      </c>
      <c r="B11" s="18">
        <v>17193.383333289999</v>
      </c>
      <c r="C11" s="123">
        <v>13269738.10756498</v>
      </c>
      <c r="D11" s="121">
        <v>771.7933027103503</v>
      </c>
      <c r="E11" s="124">
        <v>1643.13</v>
      </c>
    </row>
    <row r="12" spans="1:5" ht="20.100000000000001" customHeight="1" thickBot="1" x14ac:dyDescent="0.3">
      <c r="A12" s="125" t="s">
        <v>54</v>
      </c>
      <c r="B12" s="126">
        <v>1969.9829999700003</v>
      </c>
      <c r="C12" s="126">
        <v>-264086.77753338998</v>
      </c>
      <c r="D12" s="127">
        <v>-134.05535861853204</v>
      </c>
      <c r="E12" s="127">
        <v>-400</v>
      </c>
    </row>
    <row r="13" spans="1:5" ht="20.100000000000001" customHeight="1" x14ac:dyDescent="0.25">
      <c r="A13" s="14" t="s">
        <v>96</v>
      </c>
      <c r="B13" s="18">
        <v>68102.352333290008</v>
      </c>
      <c r="C13" s="18">
        <v>20949061.107564978</v>
      </c>
      <c r="D13" s="121">
        <v>307.61141707765347</v>
      </c>
      <c r="E13" s="121">
        <v>1857.88</v>
      </c>
    </row>
    <row r="14" spans="1:5" ht="20.100000000000001" customHeight="1" thickBot="1" x14ac:dyDescent="0.3">
      <c r="A14" s="125" t="s">
        <v>97</v>
      </c>
      <c r="B14" s="126">
        <v>51886.43899997</v>
      </c>
      <c r="C14" s="126">
        <v>4611040.6674666097</v>
      </c>
      <c r="D14" s="127">
        <v>88.867934595960151</v>
      </c>
      <c r="E14" s="127">
        <v>-400</v>
      </c>
    </row>
    <row r="15" spans="1:5" x14ac:dyDescent="0.25">
      <c r="A15" s="128" t="s">
        <v>98</v>
      </c>
      <c r="B15" s="24"/>
      <c r="C15" s="23"/>
      <c r="D15" s="24"/>
      <c r="E15" s="24"/>
    </row>
    <row r="16" spans="1:5" x14ac:dyDescent="0.25">
      <c r="A16" s="129" t="s">
        <v>87</v>
      </c>
      <c r="B16" s="130"/>
      <c r="C16" s="130"/>
      <c r="D16" s="130"/>
      <c r="E16" s="130"/>
    </row>
    <row r="17" spans="1:5" ht="15.75" x14ac:dyDescent="0.25">
      <c r="A17" s="5"/>
      <c r="B17" s="119" t="s">
        <v>87</v>
      </c>
      <c r="C17" s="119" t="s">
        <v>87</v>
      </c>
      <c r="D17" s="119" t="s">
        <v>88</v>
      </c>
      <c r="E17" s="119" t="s">
        <v>88</v>
      </c>
    </row>
    <row r="18" spans="1:5" ht="15.75" x14ac:dyDescent="0.25">
      <c r="A18" s="2"/>
      <c r="B18" s="131" t="s">
        <v>99</v>
      </c>
      <c r="C18" s="131" t="s">
        <v>100</v>
      </c>
      <c r="D18" s="131" t="s">
        <v>101</v>
      </c>
      <c r="E18" s="131" t="s">
        <v>102</v>
      </c>
    </row>
    <row r="19" spans="1:5" ht="15.75" thickBot="1" x14ac:dyDescent="0.3">
      <c r="A19" s="34"/>
      <c r="B19" s="120" t="s">
        <v>57</v>
      </c>
      <c r="C19" s="120" t="s">
        <v>89</v>
      </c>
      <c r="D19" s="120" t="s">
        <v>69</v>
      </c>
      <c r="E19" s="120" t="s">
        <v>69</v>
      </c>
    </row>
    <row r="20" spans="1:5" x14ac:dyDescent="0.25">
      <c r="A20" s="132" t="s">
        <v>90</v>
      </c>
      <c r="B20" s="18">
        <v>88821.382999999987</v>
      </c>
      <c r="C20" s="18">
        <v>900.71799999999996</v>
      </c>
      <c r="D20" s="121">
        <v>193.77913279827004</v>
      </c>
      <c r="E20" s="121">
        <v>1643.13</v>
      </c>
    </row>
    <row r="21" spans="1:5" ht="15.75" thickBot="1" x14ac:dyDescent="0.3">
      <c r="A21" s="133" t="s">
        <v>91</v>
      </c>
      <c r="B21" s="126">
        <v>41714.278000000006</v>
      </c>
      <c r="C21" s="126">
        <v>192.774</v>
      </c>
      <c r="D21" s="127">
        <v>73.204171220400724</v>
      </c>
      <c r="E21" s="127">
        <v>-400</v>
      </c>
    </row>
    <row r="23" spans="1:5" x14ac:dyDescent="0.25">
      <c r="A23" s="4" t="s">
        <v>103</v>
      </c>
      <c r="B23" s="117"/>
      <c r="C23" s="117"/>
      <c r="D23" s="117"/>
      <c r="E23" s="117"/>
    </row>
    <row r="24" spans="1:5" ht="30" customHeight="1" x14ac:dyDescent="0.25">
      <c r="A24" s="118"/>
      <c r="B24" s="119" t="s">
        <v>83</v>
      </c>
      <c r="C24" s="119" t="s">
        <v>84</v>
      </c>
      <c r="D24" s="119" t="s">
        <v>85</v>
      </c>
      <c r="E24" s="119"/>
    </row>
    <row r="25" spans="1:5" ht="30" customHeight="1" thickBot="1" x14ac:dyDescent="0.3">
      <c r="A25" s="34"/>
      <c r="B25" s="120" t="s">
        <v>57</v>
      </c>
      <c r="C25" s="120" t="s">
        <v>17</v>
      </c>
      <c r="D25" s="120" t="s">
        <v>69</v>
      </c>
      <c r="E25" s="134"/>
    </row>
    <row r="26" spans="1:5" ht="30" customHeight="1" x14ac:dyDescent="0.25">
      <c r="A26" s="14" t="s">
        <v>104</v>
      </c>
      <c r="B26" s="18">
        <v>1855</v>
      </c>
      <c r="C26" s="18">
        <v>1192088.45</v>
      </c>
      <c r="D26" s="121">
        <v>642.63528301886788</v>
      </c>
      <c r="E26" s="18"/>
    </row>
    <row r="27" spans="1:5" ht="30" customHeight="1" x14ac:dyDescent="0.25">
      <c r="A27" s="14" t="s">
        <v>105</v>
      </c>
      <c r="B27" s="18">
        <v>0</v>
      </c>
      <c r="C27" s="18">
        <v>0</v>
      </c>
      <c r="D27" s="121" t="s">
        <v>159</v>
      </c>
      <c r="E27" s="135"/>
    </row>
    <row r="28" spans="1:5" ht="27" x14ac:dyDescent="0.25">
      <c r="A28" s="122" t="s">
        <v>106</v>
      </c>
      <c r="B28" s="18">
        <v>360</v>
      </c>
      <c r="C28" s="123">
        <v>297183.79243500001</v>
      </c>
      <c r="D28" s="124">
        <v>825.51053454166674</v>
      </c>
      <c r="E28" s="136"/>
    </row>
    <row r="29" spans="1:5" ht="27.75" thickBot="1" x14ac:dyDescent="0.3">
      <c r="A29" s="125" t="s">
        <v>107</v>
      </c>
      <c r="B29" s="126">
        <v>823.66700000000003</v>
      </c>
      <c r="C29" s="126">
        <v>-273563.63913329999</v>
      </c>
      <c r="D29" s="127">
        <v>-332.1289296928249</v>
      </c>
      <c r="E29" s="137"/>
    </row>
  </sheetData>
  <mergeCells count="1">
    <mergeCell ref="A2:E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A0E1F-DA24-4F3D-A793-3D18901067B3}">
  <dimension ref="A1:Q26"/>
  <sheetViews>
    <sheetView topLeftCell="A5" zoomScaleNormal="100" workbookViewId="0">
      <selection activeCell="M44" sqref="M44"/>
    </sheetView>
  </sheetViews>
  <sheetFormatPr defaultRowHeight="15" x14ac:dyDescent="0.25"/>
  <cols>
    <col min="1" max="1" width="16.140625" customWidth="1"/>
    <col min="2" max="2" width="6.42578125" customWidth="1"/>
    <col min="3" max="14" width="9.7109375" customWidth="1"/>
    <col min="15" max="15" width="10.7109375" customWidth="1"/>
    <col min="16" max="16" width="9.7109375" customWidth="1"/>
    <col min="17" max="17" width="10.28515625" bestFit="1" customWidth="1"/>
  </cols>
  <sheetData>
    <row r="1" spans="1:17" ht="18.75" x14ac:dyDescent="0.3">
      <c r="A1" s="39" t="s">
        <v>148</v>
      </c>
    </row>
    <row r="2" spans="1:17" ht="15.75" x14ac:dyDescent="0.25">
      <c r="A2" s="41" t="s">
        <v>35</v>
      </c>
    </row>
    <row r="4" spans="1:17" ht="15.75" thickBot="1" x14ac:dyDescent="0.3">
      <c r="A4" s="42"/>
      <c r="B4" s="42"/>
      <c r="C4" s="43" t="s">
        <v>36</v>
      </c>
      <c r="D4" s="44" t="s">
        <v>37</v>
      </c>
      <c r="E4" s="44" t="s">
        <v>38</v>
      </c>
      <c r="F4" s="44" t="s">
        <v>39</v>
      </c>
      <c r="G4" s="44" t="s">
        <v>40</v>
      </c>
      <c r="H4" s="44" t="s">
        <v>41</v>
      </c>
      <c r="I4" s="44" t="s">
        <v>42</v>
      </c>
      <c r="J4" s="44" t="s">
        <v>43</v>
      </c>
      <c r="K4" s="44" t="s">
        <v>44</v>
      </c>
      <c r="L4" s="44" t="s">
        <v>45</v>
      </c>
      <c r="M4" s="44" t="s">
        <v>46</v>
      </c>
      <c r="N4" s="44" t="s">
        <v>47</v>
      </c>
      <c r="O4" s="43">
        <v>2024</v>
      </c>
      <c r="P4" s="43" t="s">
        <v>149</v>
      </c>
    </row>
    <row r="5" spans="1:17" ht="30" customHeight="1" x14ac:dyDescent="0.25">
      <c r="A5" s="45" t="s">
        <v>10</v>
      </c>
      <c r="B5" s="46" t="s">
        <v>11</v>
      </c>
      <c r="C5" s="47">
        <v>13</v>
      </c>
      <c r="D5" s="47">
        <v>13</v>
      </c>
      <c r="E5" s="47">
        <v>13</v>
      </c>
      <c r="F5" s="47">
        <v>13</v>
      </c>
      <c r="G5" s="47">
        <v>13</v>
      </c>
      <c r="H5" s="47">
        <v>13</v>
      </c>
      <c r="I5" s="47">
        <v>13</v>
      </c>
      <c r="J5" s="47">
        <v>13</v>
      </c>
      <c r="K5" s="47">
        <v>13</v>
      </c>
      <c r="L5" s="47">
        <v>13</v>
      </c>
      <c r="M5" s="47">
        <v>13</v>
      </c>
      <c r="N5" s="47">
        <v>13</v>
      </c>
      <c r="O5" s="48">
        <v>13.000000000000002</v>
      </c>
      <c r="P5" s="49">
        <v>0.92857142857142871</v>
      </c>
      <c r="Q5" s="50"/>
    </row>
    <row r="6" spans="1:17" ht="30" customHeight="1" x14ac:dyDescent="0.25">
      <c r="A6" s="45" t="s">
        <v>12</v>
      </c>
      <c r="B6" s="46" t="s">
        <v>11</v>
      </c>
      <c r="C6" s="52">
        <v>13</v>
      </c>
      <c r="D6" s="52">
        <v>13</v>
      </c>
      <c r="E6" s="52">
        <v>13</v>
      </c>
      <c r="F6" s="52">
        <v>13</v>
      </c>
      <c r="G6" s="52">
        <v>13</v>
      </c>
      <c r="H6" s="52">
        <v>13</v>
      </c>
      <c r="I6" s="52">
        <v>13</v>
      </c>
      <c r="J6" s="52">
        <v>13</v>
      </c>
      <c r="K6" s="52">
        <v>13</v>
      </c>
      <c r="L6" s="52">
        <v>13</v>
      </c>
      <c r="M6" s="52">
        <v>13</v>
      </c>
      <c r="N6" s="52">
        <v>13</v>
      </c>
      <c r="O6" s="48">
        <v>13.000000000000002</v>
      </c>
      <c r="P6" s="49">
        <v>0.92857142857142871</v>
      </c>
      <c r="Q6" s="50"/>
    </row>
    <row r="7" spans="1:17" ht="30" customHeight="1" x14ac:dyDescent="0.25">
      <c r="A7" s="45" t="s">
        <v>13</v>
      </c>
      <c r="B7" s="46" t="s">
        <v>11</v>
      </c>
      <c r="C7" s="47">
        <v>8</v>
      </c>
      <c r="D7" s="47">
        <v>8</v>
      </c>
      <c r="E7" s="47">
        <v>8</v>
      </c>
      <c r="F7" s="47">
        <v>8</v>
      </c>
      <c r="G7" s="47">
        <v>8</v>
      </c>
      <c r="H7" s="47">
        <v>8</v>
      </c>
      <c r="I7" s="47">
        <v>13</v>
      </c>
      <c r="J7" s="47">
        <v>13</v>
      </c>
      <c r="K7" s="47">
        <v>13</v>
      </c>
      <c r="L7" s="47">
        <v>13</v>
      </c>
      <c r="M7" s="47">
        <v>13</v>
      </c>
      <c r="N7" s="47">
        <v>13</v>
      </c>
      <c r="O7" s="48">
        <v>10.515938069216757</v>
      </c>
      <c r="P7" s="49">
        <v>0.7511384335154826</v>
      </c>
      <c r="Q7" s="50"/>
    </row>
    <row r="8" spans="1:17" ht="30" customHeight="1" x14ac:dyDescent="0.25">
      <c r="A8" s="45" t="s">
        <v>14</v>
      </c>
      <c r="B8" s="46" t="s">
        <v>48</v>
      </c>
      <c r="C8" s="53">
        <v>7.9046153846153855</v>
      </c>
      <c r="D8" s="53">
        <v>7.8769230769230774</v>
      </c>
      <c r="E8" s="53">
        <v>7.9523076923076923</v>
      </c>
      <c r="F8" s="53">
        <v>7.7953846153846156</v>
      </c>
      <c r="G8" s="53">
        <v>7.9415384615384621</v>
      </c>
      <c r="H8" s="53">
        <v>8.0169230769230762</v>
      </c>
      <c r="I8" s="53">
        <v>6.9153846153846157</v>
      </c>
      <c r="J8" s="53">
        <v>6.9061538461538472</v>
      </c>
      <c r="K8" s="53">
        <v>6.8630769230769237</v>
      </c>
      <c r="L8" s="53">
        <v>6.8876923076923058</v>
      </c>
      <c r="M8" s="53">
        <v>6.7707692307692309</v>
      </c>
      <c r="N8" s="53">
        <v>6.7984615384615381</v>
      </c>
      <c r="O8" s="48">
        <v>7.3832289477371438</v>
      </c>
      <c r="P8" s="49">
        <v>1.0853129490583788</v>
      </c>
      <c r="Q8" s="50"/>
    </row>
    <row r="9" spans="1:17" ht="30" customHeight="1" x14ac:dyDescent="0.25">
      <c r="A9" s="45" t="s">
        <v>16</v>
      </c>
      <c r="B9" s="54" t="s">
        <v>17</v>
      </c>
      <c r="C9" s="55">
        <v>76453.440000000002</v>
      </c>
      <c r="D9" s="55">
        <v>71270.400000000009</v>
      </c>
      <c r="E9" s="55">
        <v>76811.34</v>
      </c>
      <c r="F9" s="55">
        <v>72964.800000000003</v>
      </c>
      <c r="G9" s="55">
        <v>76810.560000000012</v>
      </c>
      <c r="H9" s="55">
        <v>75038.399999999994</v>
      </c>
      <c r="I9" s="55">
        <v>66885.600000000006</v>
      </c>
      <c r="J9" s="55">
        <v>66796.320000000007</v>
      </c>
      <c r="K9" s="55">
        <v>64238.400000000001</v>
      </c>
      <c r="L9" s="55">
        <v>66707.299999999988</v>
      </c>
      <c r="M9" s="55">
        <v>63374.400000000001</v>
      </c>
      <c r="N9" s="55">
        <v>65754.720000000001</v>
      </c>
      <c r="O9" s="56">
        <v>843105.68</v>
      </c>
      <c r="P9" s="49">
        <v>1.010551665679015</v>
      </c>
      <c r="Q9" s="50"/>
    </row>
    <row r="10" spans="1:17" ht="30" customHeight="1" x14ac:dyDescent="0.25">
      <c r="A10" s="45" t="s">
        <v>18</v>
      </c>
      <c r="B10" s="46" t="s">
        <v>11</v>
      </c>
      <c r="C10" s="52">
        <v>13</v>
      </c>
      <c r="D10" s="52">
        <v>13</v>
      </c>
      <c r="E10" s="52">
        <v>13</v>
      </c>
      <c r="F10" s="52">
        <v>13</v>
      </c>
      <c r="G10" s="52">
        <v>13</v>
      </c>
      <c r="H10" s="52">
        <v>13</v>
      </c>
      <c r="I10" s="52">
        <v>13</v>
      </c>
      <c r="J10" s="52">
        <v>13</v>
      </c>
      <c r="K10" s="52">
        <v>13</v>
      </c>
      <c r="L10" s="52">
        <v>13</v>
      </c>
      <c r="M10" s="52">
        <v>13</v>
      </c>
      <c r="N10" s="52">
        <v>13</v>
      </c>
      <c r="O10" s="48">
        <v>13.000000000000002</v>
      </c>
      <c r="P10" s="49">
        <v>0.92857142857142871</v>
      </c>
      <c r="Q10" s="50"/>
    </row>
    <row r="11" spans="1:17" ht="30" customHeight="1" x14ac:dyDescent="0.25">
      <c r="A11" s="45" t="s">
        <v>18</v>
      </c>
      <c r="B11" s="46" t="s">
        <v>19</v>
      </c>
      <c r="C11" s="58">
        <v>1</v>
      </c>
      <c r="D11" s="58">
        <v>1</v>
      </c>
      <c r="E11" s="58">
        <v>1</v>
      </c>
      <c r="F11" s="58">
        <v>1</v>
      </c>
      <c r="G11" s="58">
        <v>1</v>
      </c>
      <c r="H11" s="58">
        <v>1</v>
      </c>
      <c r="I11" s="58">
        <v>1</v>
      </c>
      <c r="J11" s="58">
        <v>1</v>
      </c>
      <c r="K11" s="58">
        <v>1</v>
      </c>
      <c r="L11" s="58">
        <v>1</v>
      </c>
      <c r="M11" s="58">
        <v>1</v>
      </c>
      <c r="N11" s="58">
        <v>1</v>
      </c>
      <c r="O11" s="59">
        <v>1</v>
      </c>
      <c r="P11" s="49">
        <v>1</v>
      </c>
      <c r="Q11" s="50"/>
    </row>
    <row r="12" spans="1:17" ht="30" customHeight="1" x14ac:dyDescent="0.25">
      <c r="A12" s="45" t="s">
        <v>20</v>
      </c>
      <c r="B12" s="54" t="s">
        <v>17</v>
      </c>
      <c r="C12" s="55">
        <v>76453.440000000002</v>
      </c>
      <c r="D12" s="55">
        <v>71270.400000000009</v>
      </c>
      <c r="E12" s="55">
        <v>76811.34</v>
      </c>
      <c r="F12" s="55">
        <v>72964.800000000003</v>
      </c>
      <c r="G12" s="55">
        <v>76810.560000000012</v>
      </c>
      <c r="H12" s="55">
        <v>75038.399999999994</v>
      </c>
      <c r="I12" s="55">
        <v>66885.600000000006</v>
      </c>
      <c r="J12" s="55">
        <v>66796.320000000007</v>
      </c>
      <c r="K12" s="55">
        <v>64238.400000000001</v>
      </c>
      <c r="L12" s="55">
        <v>66707.299999999988</v>
      </c>
      <c r="M12" s="55">
        <v>63374.400000000001</v>
      </c>
      <c r="N12" s="55">
        <v>65754.720000000001</v>
      </c>
      <c r="O12" s="56">
        <v>843105.68</v>
      </c>
      <c r="P12" s="49">
        <v>1.010551665679015</v>
      </c>
      <c r="Q12" s="50"/>
    </row>
    <row r="13" spans="1:17" ht="30" customHeight="1" x14ac:dyDescent="0.25">
      <c r="A13" s="45" t="s">
        <v>49</v>
      </c>
      <c r="B13" s="46" t="s">
        <v>11</v>
      </c>
      <c r="C13" s="52">
        <v>0</v>
      </c>
      <c r="D13" s="52">
        <v>0</v>
      </c>
      <c r="E13" s="52">
        <v>0</v>
      </c>
      <c r="F13" s="52">
        <v>0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48">
        <v>0</v>
      </c>
      <c r="P13" s="49"/>
      <c r="Q13" s="50"/>
    </row>
    <row r="14" spans="1:17" ht="30" customHeight="1" x14ac:dyDescent="0.25">
      <c r="A14" s="45" t="s">
        <v>50</v>
      </c>
      <c r="B14" s="54" t="s">
        <v>17</v>
      </c>
      <c r="C14" s="55">
        <v>0</v>
      </c>
      <c r="D14" s="55">
        <v>0</v>
      </c>
      <c r="E14" s="55">
        <v>0</v>
      </c>
      <c r="F14" s="55">
        <v>0</v>
      </c>
      <c r="G14" s="55">
        <v>0</v>
      </c>
      <c r="H14" s="55">
        <v>0</v>
      </c>
      <c r="I14" s="55">
        <v>0</v>
      </c>
      <c r="J14" s="55">
        <v>0</v>
      </c>
      <c r="K14" s="55">
        <v>0</v>
      </c>
      <c r="L14" s="55">
        <v>0</v>
      </c>
      <c r="M14" s="55">
        <v>0</v>
      </c>
      <c r="N14" s="55">
        <v>0</v>
      </c>
      <c r="O14" s="56">
        <v>0</v>
      </c>
      <c r="P14" s="49"/>
      <c r="Q14" s="50"/>
    </row>
    <row r="15" spans="1:17" x14ac:dyDescent="0.25">
      <c r="A15" s="60" t="s">
        <v>23</v>
      </c>
      <c r="B15" s="61"/>
      <c r="C15" s="37"/>
      <c r="D15" s="62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63"/>
      <c r="Q15" s="50"/>
    </row>
    <row r="16" spans="1:17" x14ac:dyDescent="0.25"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63"/>
      <c r="Q16" s="50"/>
    </row>
    <row r="17" spans="1:17" ht="15.75" thickBot="1" x14ac:dyDescent="0.3">
      <c r="A17" s="64" t="s">
        <v>24</v>
      </c>
      <c r="B17" s="6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3"/>
      <c r="P17" s="65"/>
      <c r="Q17" s="50"/>
    </row>
    <row r="18" spans="1:17" x14ac:dyDescent="0.25">
      <c r="A18" s="66" t="s">
        <v>25</v>
      </c>
      <c r="B18" s="67" t="s">
        <v>11</v>
      </c>
      <c r="C18" s="68">
        <v>4</v>
      </c>
      <c r="D18" s="68">
        <v>4</v>
      </c>
      <c r="E18" s="68">
        <v>4</v>
      </c>
      <c r="F18" s="68">
        <v>5</v>
      </c>
      <c r="G18" s="68">
        <v>4</v>
      </c>
      <c r="H18" s="68">
        <v>4</v>
      </c>
      <c r="I18" s="68">
        <v>9</v>
      </c>
      <c r="J18" s="68">
        <v>9</v>
      </c>
      <c r="K18" s="68">
        <v>9</v>
      </c>
      <c r="L18" s="68">
        <v>9</v>
      </c>
      <c r="M18" s="68">
        <v>9</v>
      </c>
      <c r="N18" s="68">
        <v>9</v>
      </c>
      <c r="O18" s="69">
        <v>6.597905282331511</v>
      </c>
      <c r="P18" s="70">
        <v>0.65979052823315121</v>
      </c>
      <c r="Q18" s="50"/>
    </row>
    <row r="19" spans="1:17" x14ac:dyDescent="0.25">
      <c r="A19" s="71" t="s">
        <v>25</v>
      </c>
      <c r="B19" s="46" t="s">
        <v>19</v>
      </c>
      <c r="C19" s="58">
        <v>0.30769230769230771</v>
      </c>
      <c r="D19" s="58">
        <v>0.30769230769230771</v>
      </c>
      <c r="E19" s="58">
        <v>0.30769230769230771</v>
      </c>
      <c r="F19" s="58">
        <v>0.38461538461538464</v>
      </c>
      <c r="G19" s="58">
        <v>0.30769230769230771</v>
      </c>
      <c r="H19" s="58">
        <v>0.30769230769230771</v>
      </c>
      <c r="I19" s="58">
        <v>0.69230769230769229</v>
      </c>
      <c r="J19" s="58">
        <v>0.69230769230769229</v>
      </c>
      <c r="K19" s="58">
        <v>0.69230769230769229</v>
      </c>
      <c r="L19" s="58">
        <v>0.69230769230769229</v>
      </c>
      <c r="M19" s="58">
        <v>0.69230769230769229</v>
      </c>
      <c r="N19" s="58">
        <v>0.69230769230769229</v>
      </c>
      <c r="O19" s="49">
        <v>0.50753117556396232</v>
      </c>
      <c r="P19" s="49"/>
      <c r="Q19" s="50"/>
    </row>
    <row r="20" spans="1:17" x14ac:dyDescent="0.25">
      <c r="A20" s="72" t="s">
        <v>26</v>
      </c>
      <c r="B20" s="73" t="s">
        <v>11</v>
      </c>
      <c r="C20" s="74">
        <v>6</v>
      </c>
      <c r="D20" s="74">
        <v>6</v>
      </c>
      <c r="E20" s="74">
        <v>6</v>
      </c>
      <c r="F20" s="74">
        <v>6</v>
      </c>
      <c r="G20" s="74">
        <v>6</v>
      </c>
      <c r="H20" s="74">
        <v>6</v>
      </c>
      <c r="I20" s="74">
        <v>4</v>
      </c>
      <c r="J20" s="74">
        <v>4</v>
      </c>
      <c r="K20" s="74">
        <v>4</v>
      </c>
      <c r="L20" s="74">
        <v>4</v>
      </c>
      <c r="M20" s="74">
        <v>4</v>
      </c>
      <c r="N20" s="74">
        <v>4</v>
      </c>
      <c r="O20" s="75">
        <v>4.9936247723132974</v>
      </c>
      <c r="P20" s="76">
        <v>1.2484061930783246</v>
      </c>
      <c r="Q20" s="50"/>
    </row>
    <row r="21" spans="1:17" x14ac:dyDescent="0.25">
      <c r="A21" s="71" t="s">
        <v>26</v>
      </c>
      <c r="B21" s="46" t="s">
        <v>19</v>
      </c>
      <c r="C21" s="58">
        <v>0.46153846153846156</v>
      </c>
      <c r="D21" s="58">
        <v>0.46153846153846156</v>
      </c>
      <c r="E21" s="58">
        <v>0.46153846153846156</v>
      </c>
      <c r="F21" s="58">
        <v>0.46153846153846156</v>
      </c>
      <c r="G21" s="58">
        <v>0.46153846153846156</v>
      </c>
      <c r="H21" s="58">
        <v>0.46153846153846156</v>
      </c>
      <c r="I21" s="58">
        <v>0.30769230769230771</v>
      </c>
      <c r="J21" s="58">
        <v>0.30769230769230771</v>
      </c>
      <c r="K21" s="58">
        <v>0.30769230769230771</v>
      </c>
      <c r="L21" s="58">
        <v>0.30769230769230771</v>
      </c>
      <c r="M21" s="58">
        <v>0.30769230769230771</v>
      </c>
      <c r="N21" s="58">
        <v>0.30769230769230771</v>
      </c>
      <c r="O21" s="49">
        <v>0.3841249824856382</v>
      </c>
      <c r="P21" s="49"/>
      <c r="Q21" s="50"/>
    </row>
    <row r="22" spans="1:17" x14ac:dyDescent="0.25">
      <c r="A22" s="72" t="s">
        <v>27</v>
      </c>
      <c r="B22" s="73" t="s">
        <v>11</v>
      </c>
      <c r="C22" s="74">
        <v>2</v>
      </c>
      <c r="D22" s="74">
        <v>2</v>
      </c>
      <c r="E22" s="74">
        <v>2</v>
      </c>
      <c r="F22" s="74">
        <v>2</v>
      </c>
      <c r="G22" s="74">
        <v>2</v>
      </c>
      <c r="H22" s="74">
        <v>2</v>
      </c>
      <c r="I22" s="74">
        <v>0</v>
      </c>
      <c r="J22" s="74">
        <v>0</v>
      </c>
      <c r="K22" s="74">
        <v>0</v>
      </c>
      <c r="L22" s="74">
        <v>0</v>
      </c>
      <c r="M22" s="74">
        <v>0</v>
      </c>
      <c r="N22" s="74">
        <v>0</v>
      </c>
      <c r="O22" s="75">
        <v>0.99362477231329682</v>
      </c>
      <c r="P22" s="76"/>
      <c r="Q22" s="50"/>
    </row>
    <row r="23" spans="1:17" x14ac:dyDescent="0.25">
      <c r="A23" s="71" t="s">
        <v>27</v>
      </c>
      <c r="B23" s="46" t="s">
        <v>19</v>
      </c>
      <c r="C23" s="58">
        <v>0.15384615384615385</v>
      </c>
      <c r="D23" s="58">
        <v>0.15384615384615385</v>
      </c>
      <c r="E23" s="58">
        <v>0.15384615384615385</v>
      </c>
      <c r="F23" s="58">
        <v>0.15384615384615385</v>
      </c>
      <c r="G23" s="58">
        <v>0.15384615384615385</v>
      </c>
      <c r="H23" s="58">
        <v>0.15384615384615385</v>
      </c>
      <c r="I23" s="58">
        <v>0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49">
        <v>7.6432674793330518E-2</v>
      </c>
      <c r="P23" s="49"/>
      <c r="Q23" s="50"/>
    </row>
    <row r="24" spans="1:17" x14ac:dyDescent="0.25">
      <c r="A24" s="72" t="s">
        <v>28</v>
      </c>
      <c r="B24" s="73" t="s">
        <v>11</v>
      </c>
      <c r="C24" s="74">
        <v>1</v>
      </c>
      <c r="D24" s="74">
        <v>1</v>
      </c>
      <c r="E24" s="74">
        <v>1</v>
      </c>
      <c r="F24" s="74">
        <v>0</v>
      </c>
      <c r="G24" s="74">
        <v>1</v>
      </c>
      <c r="H24" s="74">
        <v>1</v>
      </c>
      <c r="I24" s="74">
        <v>0</v>
      </c>
      <c r="J24" s="74">
        <v>0</v>
      </c>
      <c r="K24" s="74">
        <v>0</v>
      </c>
      <c r="L24" s="74">
        <v>0</v>
      </c>
      <c r="M24" s="74">
        <v>0</v>
      </c>
      <c r="N24" s="74">
        <v>0</v>
      </c>
      <c r="O24" s="75">
        <v>0.41484517304189433</v>
      </c>
      <c r="P24" s="76"/>
      <c r="Q24" s="50"/>
    </row>
    <row r="25" spans="1:17" x14ac:dyDescent="0.25">
      <c r="A25" s="71" t="s">
        <v>28</v>
      </c>
      <c r="B25" s="46" t="s">
        <v>19</v>
      </c>
      <c r="C25" s="58">
        <v>7.6923076923076927E-2</v>
      </c>
      <c r="D25" s="58">
        <v>7.6923076923076927E-2</v>
      </c>
      <c r="E25" s="58">
        <v>7.6923076923076927E-2</v>
      </c>
      <c r="F25" s="58">
        <v>0</v>
      </c>
      <c r="G25" s="58">
        <v>7.6923076923076927E-2</v>
      </c>
      <c r="H25" s="58">
        <v>7.6923076923076927E-2</v>
      </c>
      <c r="I25" s="58">
        <v>0</v>
      </c>
      <c r="J25" s="58">
        <v>0</v>
      </c>
      <c r="K25" s="58">
        <v>0</v>
      </c>
      <c r="L25" s="58">
        <v>0</v>
      </c>
      <c r="M25" s="58">
        <v>0</v>
      </c>
      <c r="N25" s="58">
        <v>0</v>
      </c>
      <c r="O25" s="49">
        <v>3.1911167157068793E-2</v>
      </c>
      <c r="P25" s="49"/>
      <c r="Q25" s="50"/>
    </row>
    <row r="26" spans="1:17" x14ac:dyDescent="0.25">
      <c r="A26" s="60" t="s">
        <v>29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716BE-601D-4878-B3FE-57994590E6B1}">
  <dimension ref="A1:Q24"/>
  <sheetViews>
    <sheetView zoomScaleNormal="100" workbookViewId="0">
      <selection sqref="A1:P24"/>
    </sheetView>
  </sheetViews>
  <sheetFormatPr defaultRowHeight="15" x14ac:dyDescent="0.25"/>
  <cols>
    <col min="1" max="1" width="16.140625" customWidth="1"/>
    <col min="2" max="2" width="6.42578125" customWidth="1"/>
    <col min="3" max="14" width="9.7109375" customWidth="1"/>
    <col min="15" max="15" width="10.7109375" customWidth="1"/>
    <col min="16" max="16" width="9.7109375" customWidth="1"/>
    <col min="17" max="17" width="10.28515625" bestFit="1" customWidth="1"/>
  </cols>
  <sheetData>
    <row r="1" spans="1:17" ht="18.75" x14ac:dyDescent="0.3">
      <c r="A1" s="39" t="s">
        <v>150</v>
      </c>
    </row>
    <row r="2" spans="1:17" ht="15.75" x14ac:dyDescent="0.25">
      <c r="A2" s="41" t="s">
        <v>51</v>
      </c>
      <c r="I2" s="57"/>
    </row>
    <row r="4" spans="1:17" ht="15.75" thickBot="1" x14ac:dyDescent="0.3">
      <c r="A4" s="42"/>
      <c r="B4" s="42"/>
      <c r="C4" s="43" t="s">
        <v>36</v>
      </c>
      <c r="D4" s="44" t="s">
        <v>37</v>
      </c>
      <c r="E4" s="44" t="s">
        <v>38</v>
      </c>
      <c r="F4" s="44" t="s">
        <v>39</v>
      </c>
      <c r="G4" s="44" t="s">
        <v>40</v>
      </c>
      <c r="H4" s="44" t="s">
        <v>41</v>
      </c>
      <c r="I4" s="44" t="s">
        <v>42</v>
      </c>
      <c r="J4" s="44" t="s">
        <v>43</v>
      </c>
      <c r="K4" s="44" t="s">
        <v>44</v>
      </c>
      <c r="L4" s="44" t="s">
        <v>45</v>
      </c>
      <c r="M4" s="44" t="s">
        <v>46</v>
      </c>
      <c r="N4" s="44" t="s">
        <v>47</v>
      </c>
      <c r="O4" s="43">
        <v>2024</v>
      </c>
      <c r="P4" s="43" t="s">
        <v>149</v>
      </c>
    </row>
    <row r="5" spans="1:17" ht="30" customHeight="1" x14ac:dyDescent="0.25">
      <c r="A5" s="45" t="s">
        <v>10</v>
      </c>
      <c r="B5" s="46" t="s">
        <v>11</v>
      </c>
      <c r="C5" s="47">
        <v>32</v>
      </c>
      <c r="D5" s="47">
        <v>31</v>
      </c>
      <c r="E5" s="47">
        <v>28</v>
      </c>
      <c r="F5" s="47">
        <v>28</v>
      </c>
      <c r="G5" s="47">
        <v>24</v>
      </c>
      <c r="H5" s="47">
        <v>23</v>
      </c>
      <c r="I5" s="47">
        <v>26</v>
      </c>
      <c r="J5" s="47">
        <v>26</v>
      </c>
      <c r="K5" s="47">
        <v>25</v>
      </c>
      <c r="L5" s="47">
        <v>27</v>
      </c>
      <c r="M5" s="47">
        <v>29</v>
      </c>
      <c r="N5" s="47">
        <v>32</v>
      </c>
      <c r="O5" s="48">
        <v>27.578779599271403</v>
      </c>
      <c r="P5" s="49">
        <v>0.95093267177490259</v>
      </c>
      <c r="Q5" s="50"/>
    </row>
    <row r="6" spans="1:17" ht="30" customHeight="1" x14ac:dyDescent="0.25">
      <c r="A6" s="45" t="s">
        <v>12</v>
      </c>
      <c r="B6" s="46" t="s">
        <v>11</v>
      </c>
      <c r="C6" s="52">
        <v>32</v>
      </c>
      <c r="D6" s="52">
        <v>31</v>
      </c>
      <c r="E6" s="52">
        <v>28</v>
      </c>
      <c r="F6" s="52">
        <v>28</v>
      </c>
      <c r="G6" s="52">
        <v>24</v>
      </c>
      <c r="H6" s="52">
        <v>23</v>
      </c>
      <c r="I6" s="52">
        <v>26</v>
      </c>
      <c r="J6" s="52">
        <v>26</v>
      </c>
      <c r="K6" s="52">
        <v>25</v>
      </c>
      <c r="L6" s="52">
        <v>27</v>
      </c>
      <c r="M6" s="52">
        <v>29</v>
      </c>
      <c r="N6" s="52">
        <v>32</v>
      </c>
      <c r="O6" s="48">
        <v>27.578779599271403</v>
      </c>
      <c r="P6" s="49">
        <v>0.95093267177490259</v>
      </c>
      <c r="Q6" s="50"/>
    </row>
    <row r="7" spans="1:17" ht="30" customHeight="1" x14ac:dyDescent="0.25">
      <c r="A7" s="45" t="s">
        <v>13</v>
      </c>
      <c r="B7" s="46" t="s">
        <v>11</v>
      </c>
      <c r="C7" s="47">
        <v>31</v>
      </c>
      <c r="D7" s="47">
        <v>24</v>
      </c>
      <c r="E7" s="47">
        <v>28</v>
      </c>
      <c r="F7" s="47">
        <v>28</v>
      </c>
      <c r="G7" s="47">
        <v>24</v>
      </c>
      <c r="H7" s="47">
        <v>17</v>
      </c>
      <c r="I7" s="47">
        <v>10</v>
      </c>
      <c r="J7" s="47">
        <v>10</v>
      </c>
      <c r="K7" s="47">
        <v>5</v>
      </c>
      <c r="L7" s="47">
        <v>24</v>
      </c>
      <c r="M7" s="47">
        <v>24</v>
      </c>
      <c r="N7" s="47">
        <v>31</v>
      </c>
      <c r="O7" s="48">
        <v>21.347905282331514</v>
      </c>
      <c r="P7" s="49">
        <v>0.8553339779963145</v>
      </c>
      <c r="Q7" s="50"/>
    </row>
    <row r="8" spans="1:17" ht="30" customHeight="1" x14ac:dyDescent="0.25">
      <c r="A8" s="45" t="s">
        <v>14</v>
      </c>
      <c r="B8" s="46" t="s">
        <v>48</v>
      </c>
      <c r="C8" s="53">
        <v>42.925000000000004</v>
      </c>
      <c r="D8" s="53">
        <v>42.917741935483868</v>
      </c>
      <c r="E8" s="53">
        <v>42.892857142857146</v>
      </c>
      <c r="F8" s="53">
        <v>42.889285714285712</v>
      </c>
      <c r="G8" s="53">
        <v>42.895833333333336</v>
      </c>
      <c r="H8" s="53">
        <v>42.832608695652169</v>
      </c>
      <c r="I8" s="53">
        <v>42.875</v>
      </c>
      <c r="J8" s="53">
        <v>42.875</v>
      </c>
      <c r="K8" s="53">
        <v>42.893999999999998</v>
      </c>
      <c r="L8" s="53">
        <v>42.911111111111119</v>
      </c>
      <c r="M8" s="53">
        <v>42.875862068965517</v>
      </c>
      <c r="N8" s="53">
        <v>42.91</v>
      </c>
      <c r="O8" s="48">
        <v>42.892790977989861</v>
      </c>
      <c r="P8" s="49">
        <v>1.0061473919528716</v>
      </c>
      <c r="Q8" s="50"/>
    </row>
    <row r="9" spans="1:17" ht="30" customHeight="1" x14ac:dyDescent="0.25">
      <c r="A9" s="45" t="s">
        <v>16</v>
      </c>
      <c r="B9" s="54" t="s">
        <v>17</v>
      </c>
      <c r="C9" s="55">
        <v>255489.6</v>
      </c>
      <c r="D9" s="55">
        <v>231498.3</v>
      </c>
      <c r="E9" s="55">
        <v>222185</v>
      </c>
      <c r="F9" s="55">
        <v>216162</v>
      </c>
      <c r="G9" s="55">
        <v>191487</v>
      </c>
      <c r="H9" s="55">
        <v>177327</v>
      </c>
      <c r="I9" s="55">
        <v>207343.5</v>
      </c>
      <c r="J9" s="55">
        <v>207343.5</v>
      </c>
      <c r="K9" s="55">
        <v>193023</v>
      </c>
      <c r="L9" s="55">
        <v>216658.2</v>
      </c>
      <c r="M9" s="55">
        <v>223812</v>
      </c>
      <c r="N9" s="55">
        <v>255387</v>
      </c>
      <c r="O9" s="56">
        <v>2597716.1</v>
      </c>
      <c r="P9" s="49">
        <v>0.95677842762909426</v>
      </c>
      <c r="Q9" s="50"/>
    </row>
    <row r="10" spans="1:17" ht="30" customHeight="1" x14ac:dyDescent="0.25">
      <c r="A10" s="45" t="s">
        <v>18</v>
      </c>
      <c r="B10" s="46" t="s">
        <v>11</v>
      </c>
      <c r="C10" s="52">
        <v>15.89978494623656</v>
      </c>
      <c r="D10" s="52">
        <v>12.669747126436782</v>
      </c>
      <c r="E10" s="52">
        <v>16.841729729729728</v>
      </c>
      <c r="F10" s="52">
        <v>8.0164722222222213</v>
      </c>
      <c r="G10" s="52">
        <v>9.4174731182795703</v>
      </c>
      <c r="H10" s="52">
        <v>10.505027777777778</v>
      </c>
      <c r="I10" s="52">
        <v>11.193279569892473</v>
      </c>
      <c r="J10" s="52">
        <v>3.6258602150537635</v>
      </c>
      <c r="K10" s="52">
        <v>2.7459722222222225</v>
      </c>
      <c r="L10" s="52">
        <v>9.5603743315508023</v>
      </c>
      <c r="M10" s="52">
        <v>8.2296944444444442</v>
      </c>
      <c r="N10" s="52">
        <v>8</v>
      </c>
      <c r="O10" s="48">
        <v>9.7317422586520941</v>
      </c>
      <c r="P10" s="49">
        <v>0.70328653634834748</v>
      </c>
      <c r="Q10" s="50"/>
    </row>
    <row r="11" spans="1:17" ht="30" customHeight="1" x14ac:dyDescent="0.25">
      <c r="A11" s="45" t="s">
        <v>18</v>
      </c>
      <c r="B11" s="46" t="s">
        <v>19</v>
      </c>
      <c r="C11" s="58">
        <v>0.49686827956989249</v>
      </c>
      <c r="D11" s="58">
        <v>0.40870152020763811</v>
      </c>
      <c r="E11" s="58">
        <v>0.60149034749034747</v>
      </c>
      <c r="F11" s="58">
        <v>0.28630257936507936</v>
      </c>
      <c r="G11" s="58">
        <v>0.39239471326164876</v>
      </c>
      <c r="H11" s="58">
        <v>0.45674033816425125</v>
      </c>
      <c r="I11" s="58">
        <v>0.43051075268817207</v>
      </c>
      <c r="J11" s="58">
        <v>0.13945616211745243</v>
      </c>
      <c r="K11" s="58">
        <v>0.1098388888888889</v>
      </c>
      <c r="L11" s="58">
        <v>0.35408793820558526</v>
      </c>
      <c r="M11" s="58">
        <v>0.28378256704980842</v>
      </c>
      <c r="N11" s="58">
        <v>0.24</v>
      </c>
      <c r="O11" s="59">
        <v>0.35287066360649239</v>
      </c>
      <c r="P11" s="49"/>
      <c r="Q11" s="50"/>
    </row>
    <row r="12" spans="1:17" ht="30" customHeight="1" x14ac:dyDescent="0.25">
      <c r="A12" s="45" t="s">
        <v>20</v>
      </c>
      <c r="B12" s="54" t="s">
        <v>17</v>
      </c>
      <c r="C12" s="55">
        <v>126865.2454</v>
      </c>
      <c r="D12" s="55">
        <v>94460.003599999996</v>
      </c>
      <c r="E12" s="55">
        <v>133777.3953</v>
      </c>
      <c r="F12" s="55">
        <v>63306.809300000001</v>
      </c>
      <c r="G12" s="55">
        <v>74992.592699999994</v>
      </c>
      <c r="H12" s="55">
        <v>80741.947549999997</v>
      </c>
      <c r="I12" s="55">
        <v>88997.444149999996</v>
      </c>
      <c r="J12" s="55">
        <v>28914.377949999998</v>
      </c>
      <c r="K12" s="55">
        <v>21252.441699999999</v>
      </c>
      <c r="L12" s="55">
        <v>76718.255999999994</v>
      </c>
      <c r="M12" s="55">
        <v>63329.871200000001</v>
      </c>
      <c r="N12" s="55">
        <v>60181</v>
      </c>
      <c r="O12" s="56">
        <v>913537.38485000015</v>
      </c>
      <c r="P12" s="49">
        <v>0.70557002252769641</v>
      </c>
      <c r="Q12" s="50"/>
    </row>
    <row r="13" spans="1:17" ht="30" customHeight="1" x14ac:dyDescent="0.25">
      <c r="A13" s="45" t="s">
        <v>49</v>
      </c>
      <c r="B13" s="46" t="s">
        <v>11</v>
      </c>
      <c r="C13" s="52">
        <v>16.100215053763439</v>
      </c>
      <c r="D13" s="52">
        <v>18.330252873563218</v>
      </c>
      <c r="E13" s="52">
        <v>11.15827027027027</v>
      </c>
      <c r="F13" s="52">
        <v>19.983527777777777</v>
      </c>
      <c r="G13" s="52">
        <v>14.58252688172043</v>
      </c>
      <c r="H13" s="52">
        <v>12.494972222222222</v>
      </c>
      <c r="I13" s="52">
        <v>14.806720430107525</v>
      </c>
      <c r="J13" s="52">
        <v>22.374139784946237</v>
      </c>
      <c r="K13" s="52">
        <v>22.254027777777775</v>
      </c>
      <c r="L13" s="52">
        <v>17.439625668449199</v>
      </c>
      <c r="M13" s="52">
        <v>20.770305555555556</v>
      </c>
      <c r="N13" s="52">
        <v>24</v>
      </c>
      <c r="O13" s="48">
        <v>17.847037340619305</v>
      </c>
      <c r="P13" s="49">
        <v>1.1766149804580592</v>
      </c>
      <c r="Q13" s="50"/>
    </row>
    <row r="14" spans="1:17" ht="30" customHeight="1" x14ac:dyDescent="0.25">
      <c r="A14" s="45" t="s">
        <v>50</v>
      </c>
      <c r="B14" s="54" t="s">
        <v>17</v>
      </c>
      <c r="C14" s="55">
        <v>12876.951999999999</v>
      </c>
      <c r="D14" s="55">
        <v>13714.6952</v>
      </c>
      <c r="E14" s="55">
        <v>8876.4040000000005</v>
      </c>
      <c r="F14" s="55">
        <v>16055.2505</v>
      </c>
      <c r="G14" s="55">
        <v>11663.105</v>
      </c>
      <c r="H14" s="55">
        <v>9671.1085000000003</v>
      </c>
      <c r="I14" s="55">
        <v>11842.415000000001</v>
      </c>
      <c r="J14" s="55">
        <v>17894.837</v>
      </c>
      <c r="K14" s="55">
        <v>17224.6175</v>
      </c>
      <c r="L14" s="55">
        <v>14023.203</v>
      </c>
      <c r="M14" s="55">
        <v>16076.2165</v>
      </c>
      <c r="N14" s="55">
        <v>19545</v>
      </c>
      <c r="O14" s="56">
        <v>169463.80420000001</v>
      </c>
      <c r="P14" s="49">
        <v>1.1883878860935957</v>
      </c>
      <c r="Q14" s="50"/>
    </row>
    <row r="15" spans="1:17" x14ac:dyDescent="0.25">
      <c r="A15" s="60" t="s">
        <v>23</v>
      </c>
      <c r="B15" s="61"/>
      <c r="C15" s="37"/>
      <c r="D15" s="62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63"/>
      <c r="Q15" s="50"/>
    </row>
    <row r="16" spans="1:17" x14ac:dyDescent="0.25"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63"/>
      <c r="Q16" s="50"/>
    </row>
    <row r="17" spans="1:17" ht="15.75" thickBot="1" x14ac:dyDescent="0.3">
      <c r="A17" s="64" t="s">
        <v>24</v>
      </c>
      <c r="B17" s="6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3"/>
      <c r="P17" s="65"/>
      <c r="Q17" s="50"/>
    </row>
    <row r="18" spans="1:17" x14ac:dyDescent="0.25">
      <c r="A18" s="66" t="s">
        <v>25</v>
      </c>
      <c r="B18" s="67" t="s">
        <v>11</v>
      </c>
      <c r="C18" s="68">
        <v>9.2152956989247308</v>
      </c>
      <c r="D18" s="68">
        <v>5.3820459770114937</v>
      </c>
      <c r="E18" s="68">
        <v>13.40318918918919</v>
      </c>
      <c r="F18" s="68">
        <v>6.6576111111111116</v>
      </c>
      <c r="G18" s="68">
        <v>2.443548387096774</v>
      </c>
      <c r="H18" s="68">
        <v>2.4618611111111108</v>
      </c>
      <c r="I18" s="68">
        <v>2.5381720430107526</v>
      </c>
      <c r="J18" s="68">
        <v>2.2329569892473118</v>
      </c>
      <c r="K18" s="68">
        <v>2.7314722222222225</v>
      </c>
      <c r="L18" s="68">
        <v>6.1274866310160432</v>
      </c>
      <c r="M18" s="68">
        <v>2.6700833333333334</v>
      </c>
      <c r="N18" s="68">
        <v>2</v>
      </c>
      <c r="O18" s="69">
        <v>4.8286275045537339</v>
      </c>
      <c r="P18" s="70">
        <v>0.62704140627512051</v>
      </c>
      <c r="Q18" s="50"/>
    </row>
    <row r="19" spans="1:17" x14ac:dyDescent="0.25">
      <c r="A19" s="71" t="s">
        <v>25</v>
      </c>
      <c r="B19" s="46" t="s">
        <v>19</v>
      </c>
      <c r="C19" s="58">
        <v>0.57958618497578918</v>
      </c>
      <c r="D19" s="58">
        <v>0.42479505891489178</v>
      </c>
      <c r="E19" s="58">
        <v>0.79583210301310781</v>
      </c>
      <c r="F19" s="58">
        <v>0.83049138405990464</v>
      </c>
      <c r="G19" s="58">
        <v>0.25946964290811519</v>
      </c>
      <c r="H19" s="58">
        <v>0.23435074739344383</v>
      </c>
      <c r="I19" s="58">
        <v>0.22675856768894545</v>
      </c>
      <c r="J19" s="58">
        <v>0.61584199522545624</v>
      </c>
      <c r="K19" s="58">
        <v>0.99471953871832486</v>
      </c>
      <c r="L19" s="58">
        <v>0.6409253883286069</v>
      </c>
      <c r="M19" s="58">
        <v>0.32444501449696056</v>
      </c>
      <c r="N19" s="58">
        <v>0.27</v>
      </c>
      <c r="O19" s="49">
        <v>0.49617297460388438</v>
      </c>
      <c r="P19" s="49"/>
      <c r="Q19" s="50"/>
    </row>
    <row r="20" spans="1:17" x14ac:dyDescent="0.25">
      <c r="A20" s="72" t="s">
        <v>26</v>
      </c>
      <c r="B20" s="73" t="s">
        <v>11</v>
      </c>
      <c r="C20" s="74">
        <v>6.6844892473118289</v>
      </c>
      <c r="D20" s="74">
        <v>7.2877011494252883</v>
      </c>
      <c r="E20" s="74">
        <v>3.4385405405405409</v>
      </c>
      <c r="F20" s="74">
        <v>1.3588611111111113</v>
      </c>
      <c r="G20" s="74">
        <v>6.9739247311827963</v>
      </c>
      <c r="H20" s="74">
        <v>8.0431666666666661</v>
      </c>
      <c r="I20" s="74">
        <v>8.6551075268817197</v>
      </c>
      <c r="J20" s="74">
        <v>1.3929032258064515</v>
      </c>
      <c r="K20" s="74">
        <v>1.4500000000000001E-2</v>
      </c>
      <c r="L20" s="74">
        <v>3.4328877005347596</v>
      </c>
      <c r="M20" s="74">
        <v>5.5596111111111117</v>
      </c>
      <c r="N20" s="74">
        <v>5</v>
      </c>
      <c r="O20" s="75">
        <v>4.8184153005464481</v>
      </c>
      <c r="P20" s="76">
        <v>0.78515853260827206</v>
      </c>
      <c r="Q20" s="50"/>
    </row>
    <row r="21" spans="1:17" x14ac:dyDescent="0.25">
      <c r="A21" s="71" t="s">
        <v>26</v>
      </c>
      <c r="B21" s="46" t="s">
        <v>19</v>
      </c>
      <c r="C21" s="58">
        <v>0.42041381502421082</v>
      </c>
      <c r="D21" s="58">
        <v>0.57520494108510822</v>
      </c>
      <c r="E21" s="58">
        <v>0.20416789698689231</v>
      </c>
      <c r="F21" s="58">
        <v>0.16950861594009561</v>
      </c>
      <c r="G21" s="58">
        <v>0.74053035709188486</v>
      </c>
      <c r="H21" s="58">
        <v>0.76564925260655603</v>
      </c>
      <c r="I21" s="58">
        <v>0.77324143231105447</v>
      </c>
      <c r="J21" s="58">
        <v>0.38415800477454365</v>
      </c>
      <c r="K21" s="58">
        <v>5.2804612816751808E-3</v>
      </c>
      <c r="L21" s="58">
        <v>0.35907461167139321</v>
      </c>
      <c r="M21" s="58">
        <v>0.67555498550303961</v>
      </c>
      <c r="N21" s="58">
        <v>0.73</v>
      </c>
      <c r="O21" s="49">
        <v>0.49512360402502359</v>
      </c>
      <c r="P21" s="49"/>
      <c r="Q21" s="50"/>
    </row>
    <row r="22" spans="1:17" x14ac:dyDescent="0.25">
      <c r="A22" s="72" t="s">
        <v>27</v>
      </c>
      <c r="B22" s="73" t="s">
        <v>11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4">
        <v>0</v>
      </c>
      <c r="L22" s="74">
        <v>0</v>
      </c>
      <c r="M22" s="74">
        <v>0</v>
      </c>
      <c r="N22" s="74">
        <v>0</v>
      </c>
      <c r="O22" s="75">
        <v>0</v>
      </c>
      <c r="P22" s="76"/>
      <c r="Q22" s="50"/>
    </row>
    <row r="23" spans="1:17" x14ac:dyDescent="0.25">
      <c r="A23" s="71" t="s">
        <v>27</v>
      </c>
      <c r="B23" s="46" t="s">
        <v>19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  <c r="H23" s="58">
        <v>0</v>
      </c>
      <c r="I23" s="58">
        <v>0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49">
        <v>0</v>
      </c>
      <c r="P23" s="49"/>
      <c r="Q23" s="50"/>
    </row>
    <row r="24" spans="1:17" x14ac:dyDescent="0.25">
      <c r="A24" s="60" t="s">
        <v>29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0B9E5-2990-4BF8-88E8-F25CFA58EA61}">
  <dimension ref="A1:Q24"/>
  <sheetViews>
    <sheetView zoomScaleNormal="100" workbookViewId="0">
      <selection sqref="A1:P24"/>
    </sheetView>
  </sheetViews>
  <sheetFormatPr defaultRowHeight="15" x14ac:dyDescent="0.25"/>
  <cols>
    <col min="1" max="1" width="16.140625" customWidth="1"/>
    <col min="2" max="2" width="6.42578125" customWidth="1"/>
    <col min="3" max="14" width="9.7109375" customWidth="1"/>
    <col min="15" max="15" width="10.7109375" customWidth="1"/>
    <col min="16" max="16" width="9.7109375" customWidth="1"/>
    <col min="17" max="17" width="10.140625" bestFit="1" customWidth="1"/>
  </cols>
  <sheetData>
    <row r="1" spans="1:17" ht="18.75" x14ac:dyDescent="0.3">
      <c r="A1" s="39" t="s">
        <v>151</v>
      </c>
    </row>
    <row r="2" spans="1:17" ht="15.75" x14ac:dyDescent="0.25">
      <c r="A2" s="41" t="s">
        <v>52</v>
      </c>
    </row>
    <row r="4" spans="1:17" ht="15.75" thickBot="1" x14ac:dyDescent="0.3">
      <c r="A4" s="42"/>
      <c r="B4" s="42"/>
      <c r="C4" s="43" t="s">
        <v>36</v>
      </c>
      <c r="D4" s="44" t="s">
        <v>37</v>
      </c>
      <c r="E4" s="44" t="s">
        <v>38</v>
      </c>
      <c r="F4" s="44" t="s">
        <v>39</v>
      </c>
      <c r="G4" s="44" t="s">
        <v>40</v>
      </c>
      <c r="H4" s="44" t="s">
        <v>41</v>
      </c>
      <c r="I4" s="44" t="s">
        <v>42</v>
      </c>
      <c r="J4" s="44" t="s">
        <v>43</v>
      </c>
      <c r="K4" s="44" t="s">
        <v>44</v>
      </c>
      <c r="L4" s="44" t="s">
        <v>45</v>
      </c>
      <c r="M4" s="44" t="s">
        <v>46</v>
      </c>
      <c r="N4" s="44" t="s">
        <v>47</v>
      </c>
      <c r="O4" s="43">
        <v>2024</v>
      </c>
      <c r="P4" s="43" t="s">
        <v>149</v>
      </c>
    </row>
    <row r="5" spans="1:17" ht="30" customHeight="1" x14ac:dyDescent="0.25">
      <c r="A5" s="45" t="s">
        <v>10</v>
      </c>
      <c r="B5" s="46" t="s">
        <v>11</v>
      </c>
      <c r="C5" s="47">
        <v>50</v>
      </c>
      <c r="D5" s="47">
        <v>53</v>
      </c>
      <c r="E5" s="47">
        <v>48</v>
      </c>
      <c r="F5" s="47">
        <v>46</v>
      </c>
      <c r="G5" s="47">
        <v>41</v>
      </c>
      <c r="H5" s="47">
        <v>39</v>
      </c>
      <c r="I5" s="47">
        <v>44</v>
      </c>
      <c r="J5" s="47">
        <v>40</v>
      </c>
      <c r="K5" s="47">
        <v>41</v>
      </c>
      <c r="L5" s="47">
        <v>45</v>
      </c>
      <c r="M5" s="47">
        <v>51</v>
      </c>
      <c r="N5" s="47">
        <v>53</v>
      </c>
      <c r="O5" s="48">
        <v>45.896174863387976</v>
      </c>
      <c r="P5" s="49">
        <v>0.9679055027369633</v>
      </c>
      <c r="Q5" s="77"/>
    </row>
    <row r="6" spans="1:17" ht="30" customHeight="1" x14ac:dyDescent="0.25">
      <c r="A6" s="45" t="s">
        <v>12</v>
      </c>
      <c r="B6" s="46" t="s">
        <v>11</v>
      </c>
      <c r="C6" s="47">
        <v>50</v>
      </c>
      <c r="D6" s="47">
        <v>53</v>
      </c>
      <c r="E6" s="47">
        <v>48</v>
      </c>
      <c r="F6" s="47">
        <v>46</v>
      </c>
      <c r="G6" s="47">
        <v>41</v>
      </c>
      <c r="H6" s="47">
        <v>39</v>
      </c>
      <c r="I6" s="47">
        <v>44</v>
      </c>
      <c r="J6" s="47">
        <v>40</v>
      </c>
      <c r="K6" s="47">
        <v>41</v>
      </c>
      <c r="L6" s="47">
        <v>45</v>
      </c>
      <c r="M6" s="47">
        <v>51</v>
      </c>
      <c r="N6" s="47">
        <v>53</v>
      </c>
      <c r="O6" s="48">
        <v>45.896174863387976</v>
      </c>
      <c r="P6" s="49">
        <v>0.9679055027369633</v>
      </c>
      <c r="Q6" s="77"/>
    </row>
    <row r="7" spans="1:17" ht="30" customHeight="1" x14ac:dyDescent="0.25">
      <c r="A7" s="45" t="s">
        <v>13</v>
      </c>
      <c r="B7" s="46" t="s">
        <v>11</v>
      </c>
      <c r="C7" s="47">
        <v>50</v>
      </c>
      <c r="D7" s="47">
        <v>53</v>
      </c>
      <c r="E7" s="47">
        <v>48</v>
      </c>
      <c r="F7" s="47">
        <v>46</v>
      </c>
      <c r="G7" s="47">
        <v>41</v>
      </c>
      <c r="H7" s="47">
        <v>39</v>
      </c>
      <c r="I7" s="47">
        <v>44</v>
      </c>
      <c r="J7" s="47">
        <v>40</v>
      </c>
      <c r="K7" s="47">
        <v>38</v>
      </c>
      <c r="L7" s="47">
        <v>45</v>
      </c>
      <c r="M7" s="47">
        <v>51</v>
      </c>
      <c r="N7" s="47">
        <v>53</v>
      </c>
      <c r="O7" s="48">
        <v>45.650273224043715</v>
      </c>
      <c r="P7" s="49">
        <v>0.96605955478461969</v>
      </c>
    </row>
    <row r="8" spans="1:17" ht="30" customHeight="1" x14ac:dyDescent="0.25">
      <c r="A8" s="45" t="s">
        <v>14</v>
      </c>
      <c r="B8" s="46" t="s">
        <v>48</v>
      </c>
      <c r="C8" s="53">
        <v>38.777200000000001</v>
      </c>
      <c r="D8" s="53">
        <v>38.968867924528304</v>
      </c>
      <c r="E8" s="53">
        <v>38.547291666666673</v>
      </c>
      <c r="F8" s="53">
        <v>38.51152173913043</v>
      </c>
      <c r="G8" s="53">
        <v>38.103414634146347</v>
      </c>
      <c r="H8" s="53">
        <v>39.086153846153849</v>
      </c>
      <c r="I8" s="53">
        <v>39.473863636363639</v>
      </c>
      <c r="J8" s="53">
        <v>39.338749999999997</v>
      </c>
      <c r="K8" s="53">
        <v>40.957317073170728</v>
      </c>
      <c r="L8" s="53">
        <v>38.650444444444446</v>
      </c>
      <c r="M8" s="53">
        <v>39.176470588235297</v>
      </c>
      <c r="N8" s="53">
        <v>39.4</v>
      </c>
      <c r="O8" s="48">
        <v>39.067718445317567</v>
      </c>
      <c r="P8" s="49">
        <v>1.0327280708625899</v>
      </c>
    </row>
    <row r="9" spans="1:17" ht="30" customHeight="1" x14ac:dyDescent="0.25">
      <c r="A9" s="45" t="s">
        <v>16</v>
      </c>
      <c r="B9" s="54" t="s">
        <v>17</v>
      </c>
      <c r="C9" s="55">
        <v>1081883.8799999999</v>
      </c>
      <c r="D9" s="55">
        <v>1078112.7</v>
      </c>
      <c r="E9" s="55">
        <v>1032450.66</v>
      </c>
      <c r="F9" s="55">
        <v>956626.2</v>
      </c>
      <c r="G9" s="55">
        <v>871729.92</v>
      </c>
      <c r="H9" s="55">
        <v>823154.4</v>
      </c>
      <c r="I9" s="55">
        <v>969162.3</v>
      </c>
      <c r="J9" s="55">
        <v>878040.9</v>
      </c>
      <c r="K9" s="55">
        <v>906795</v>
      </c>
      <c r="L9" s="55">
        <v>970512.66</v>
      </c>
      <c r="M9" s="55">
        <v>1078920</v>
      </c>
      <c r="N9" s="55">
        <v>1165283</v>
      </c>
      <c r="O9" s="56">
        <v>11812671.620000001</v>
      </c>
      <c r="P9" s="49">
        <v>0.99958318261882928</v>
      </c>
    </row>
    <row r="10" spans="1:17" ht="30" customHeight="1" x14ac:dyDescent="0.25">
      <c r="A10" s="45" t="s">
        <v>18</v>
      </c>
      <c r="B10" s="46" t="s">
        <v>11</v>
      </c>
      <c r="C10" s="52">
        <v>38.05174731182796</v>
      </c>
      <c r="D10" s="52">
        <v>33.967490421455935</v>
      </c>
      <c r="E10" s="52">
        <v>31.355725806451613</v>
      </c>
      <c r="F10" s="52">
        <v>24.996333333333332</v>
      </c>
      <c r="G10" s="52">
        <v>22.285976702508957</v>
      </c>
      <c r="H10" s="52">
        <v>22.019240740740742</v>
      </c>
      <c r="I10" s="52">
        <v>23.119847670250895</v>
      </c>
      <c r="J10" s="52">
        <v>17.000091397849463</v>
      </c>
      <c r="K10" s="52">
        <v>7.7073055555555561</v>
      </c>
      <c r="L10" s="52">
        <v>23.927722222222222</v>
      </c>
      <c r="M10" s="52">
        <v>19.848111111111113</v>
      </c>
      <c r="N10" s="52">
        <v>19</v>
      </c>
      <c r="O10" s="78">
        <v>23.604266089860353</v>
      </c>
      <c r="P10" s="49">
        <v>0.85199928523623902</v>
      </c>
    </row>
    <row r="11" spans="1:17" ht="30" customHeight="1" x14ac:dyDescent="0.25">
      <c r="A11" s="45" t="s">
        <v>18</v>
      </c>
      <c r="B11" s="46" t="s">
        <v>19</v>
      </c>
      <c r="C11" s="58">
        <v>0.76103494623655921</v>
      </c>
      <c r="D11" s="58">
        <v>0.64089604568784786</v>
      </c>
      <c r="E11" s="58">
        <v>0.65324428763440856</v>
      </c>
      <c r="F11" s="58">
        <v>0.54339855072463761</v>
      </c>
      <c r="G11" s="58">
        <v>0.54356040737826727</v>
      </c>
      <c r="H11" s="58">
        <v>0.56459591642924978</v>
      </c>
      <c r="I11" s="58">
        <v>0.52545108341479307</v>
      </c>
      <c r="J11" s="58">
        <v>0.4250022849462366</v>
      </c>
      <c r="K11" s="58">
        <v>0.18798306233062331</v>
      </c>
      <c r="L11" s="58">
        <v>0.53172716049382718</v>
      </c>
      <c r="M11" s="58">
        <v>0.38917864923747281</v>
      </c>
      <c r="N11" s="58">
        <v>0.36</v>
      </c>
      <c r="O11" s="59">
        <v>0.51429702279371892</v>
      </c>
      <c r="P11" s="49"/>
    </row>
    <row r="12" spans="1:17" ht="30" customHeight="1" x14ac:dyDescent="0.25">
      <c r="A12" s="45" t="s">
        <v>20</v>
      </c>
      <c r="B12" s="54" t="s">
        <v>17</v>
      </c>
      <c r="C12" s="55">
        <v>812657.29070000001</v>
      </c>
      <c r="D12" s="55">
        <v>678560.20334999997</v>
      </c>
      <c r="E12" s="55">
        <v>665885.74300000002</v>
      </c>
      <c r="F12" s="55">
        <v>521344.28775000002</v>
      </c>
      <c r="G12" s="55">
        <v>468750.9215</v>
      </c>
      <c r="H12" s="55">
        <v>450359.17430000001</v>
      </c>
      <c r="I12" s="55">
        <v>489731.97859999997</v>
      </c>
      <c r="J12" s="55">
        <v>358621.81004999997</v>
      </c>
      <c r="K12" s="55">
        <v>161110.0791</v>
      </c>
      <c r="L12" s="55">
        <v>505729.97639999999</v>
      </c>
      <c r="M12" s="55">
        <v>409969.97019999998</v>
      </c>
      <c r="N12" s="55">
        <v>406685</v>
      </c>
      <c r="O12" s="56">
        <v>5929406.4349500006</v>
      </c>
      <c r="P12" s="49">
        <v>0.88484222382640831</v>
      </c>
      <c r="Q12" s="57"/>
    </row>
    <row r="13" spans="1:17" ht="30" customHeight="1" x14ac:dyDescent="0.25">
      <c r="A13" s="45" t="s">
        <v>49</v>
      </c>
      <c r="B13" s="46" t="s">
        <v>11</v>
      </c>
      <c r="C13" s="52">
        <v>11.948252688172042</v>
      </c>
      <c r="D13" s="52">
        <v>19.032509578544062</v>
      </c>
      <c r="E13" s="52">
        <v>16.644274193548387</v>
      </c>
      <c r="F13" s="52">
        <v>21.003666666666664</v>
      </c>
      <c r="G13" s="52">
        <v>18.714023297491039</v>
      </c>
      <c r="H13" s="52">
        <v>16.980759259259258</v>
      </c>
      <c r="I13" s="52">
        <v>20.880152329749105</v>
      </c>
      <c r="J13" s="52">
        <v>22.999908602150541</v>
      </c>
      <c r="K13" s="52">
        <v>33.292694444444443</v>
      </c>
      <c r="L13" s="52">
        <v>21.072277777777778</v>
      </c>
      <c r="M13" s="52">
        <v>31.151888888888887</v>
      </c>
      <c r="N13" s="52">
        <v>34</v>
      </c>
      <c r="O13" s="78">
        <v>22.291908773527627</v>
      </c>
      <c r="P13" s="49">
        <v>1.1308697342983203</v>
      </c>
    </row>
    <row r="14" spans="1:17" ht="30" customHeight="1" x14ac:dyDescent="0.25">
      <c r="A14" s="45" t="s">
        <v>50</v>
      </c>
      <c r="B14" s="54" t="s">
        <v>17</v>
      </c>
      <c r="C14" s="55">
        <v>28668.637500000001</v>
      </c>
      <c r="D14" s="55">
        <v>42720.370999999999</v>
      </c>
      <c r="E14" s="55">
        <v>39936.271500000003</v>
      </c>
      <c r="F14" s="55">
        <v>51016.514000000003</v>
      </c>
      <c r="G14" s="55">
        <v>44902.427499999998</v>
      </c>
      <c r="H14" s="55">
        <v>39429.322999999997</v>
      </c>
      <c r="I14" s="55">
        <v>50099.837500000001</v>
      </c>
      <c r="J14" s="55">
        <v>55185.9807</v>
      </c>
      <c r="K14" s="55">
        <v>77305.636499999993</v>
      </c>
      <c r="L14" s="55">
        <v>50560.823299999996</v>
      </c>
      <c r="M14" s="55">
        <v>72334.686000000002</v>
      </c>
      <c r="N14" s="55">
        <v>81770</v>
      </c>
      <c r="O14" s="56">
        <v>633930.5085</v>
      </c>
      <c r="P14" s="49">
        <v>1.1409025386343563</v>
      </c>
    </row>
    <row r="15" spans="1:17" x14ac:dyDescent="0.25">
      <c r="A15" s="60" t="s">
        <v>23</v>
      </c>
      <c r="B15" s="61"/>
      <c r="C15" s="37"/>
      <c r="D15" s="62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63"/>
    </row>
    <row r="16" spans="1:17" x14ac:dyDescent="0.25"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63"/>
    </row>
    <row r="17" spans="1:16" ht="15.75" thickBot="1" x14ac:dyDescent="0.3">
      <c r="A17" s="64" t="s">
        <v>24</v>
      </c>
      <c r="B17" s="6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3"/>
      <c r="P17" s="65"/>
    </row>
    <row r="18" spans="1:16" x14ac:dyDescent="0.25">
      <c r="A18" s="66" t="s">
        <v>25</v>
      </c>
      <c r="B18" s="67" t="s">
        <v>11</v>
      </c>
      <c r="C18" s="68">
        <v>19.69140681003584</v>
      </c>
      <c r="D18" s="68">
        <v>15.948802681992337</v>
      </c>
      <c r="E18" s="68">
        <v>17.761998207885302</v>
      </c>
      <c r="F18" s="68">
        <v>13.411074074074074</v>
      </c>
      <c r="G18" s="68">
        <v>6.5667831541218638</v>
      </c>
      <c r="H18" s="68">
        <v>6.1902962962962969</v>
      </c>
      <c r="I18" s="68">
        <v>5.1677777777777774</v>
      </c>
      <c r="J18" s="68">
        <v>4.2714534050179207</v>
      </c>
      <c r="K18" s="68">
        <v>4.6379629629629626</v>
      </c>
      <c r="L18" s="68">
        <v>9.6633763440860214</v>
      </c>
      <c r="M18" s="68">
        <v>7.5645648148148155</v>
      </c>
      <c r="N18" s="68">
        <v>6</v>
      </c>
      <c r="O18" s="69">
        <v>9.7252428658166359</v>
      </c>
      <c r="P18" s="70">
        <v>0.76943726291703596</v>
      </c>
    </row>
    <row r="19" spans="1:16" x14ac:dyDescent="0.25">
      <c r="A19" s="71" t="s">
        <v>25</v>
      </c>
      <c r="B19" s="46" t="s">
        <v>19</v>
      </c>
      <c r="C19" s="58">
        <v>0.51749021270082352</v>
      </c>
      <c r="D19" s="58">
        <v>0.46953138086168716</v>
      </c>
      <c r="E19" s="58">
        <v>0.56646745533891207</v>
      </c>
      <c r="F19" s="58">
        <v>0.53652165280537445</v>
      </c>
      <c r="G19" s="58">
        <v>0.29465987700608942</v>
      </c>
      <c r="H19" s="58">
        <v>0.28113123286956948</v>
      </c>
      <c r="I19" s="58">
        <v>0.22352127278188494</v>
      </c>
      <c r="J19" s="58">
        <v>0.25126061413753731</v>
      </c>
      <c r="K19" s="58">
        <v>0.60176191660389544</v>
      </c>
      <c r="L19" s="58">
        <v>0.4038569260517168</v>
      </c>
      <c r="M19" s="58">
        <v>0.38112265557502439</v>
      </c>
      <c r="N19" s="58">
        <v>0.28999999999999998</v>
      </c>
      <c r="O19" s="79">
        <v>0.41201208412043333</v>
      </c>
      <c r="P19" s="49"/>
    </row>
    <row r="20" spans="1:16" x14ac:dyDescent="0.25">
      <c r="A20" s="72" t="s">
        <v>26</v>
      </c>
      <c r="B20" s="73" t="s">
        <v>11</v>
      </c>
      <c r="C20" s="74">
        <v>18.360340501792113</v>
      </c>
      <c r="D20" s="74">
        <v>18.018687739463601</v>
      </c>
      <c r="E20" s="74">
        <v>13.593727598566307</v>
      </c>
      <c r="F20" s="74">
        <v>11.58525925925926</v>
      </c>
      <c r="G20" s="74">
        <v>15.719193548387096</v>
      </c>
      <c r="H20" s="74">
        <v>15.828944444444446</v>
      </c>
      <c r="I20" s="74">
        <v>17.952069892473116</v>
      </c>
      <c r="J20" s="74">
        <v>12.728637992831541</v>
      </c>
      <c r="K20" s="74">
        <v>3.0693425925925926</v>
      </c>
      <c r="L20" s="74">
        <v>14.264345878136201</v>
      </c>
      <c r="M20" s="74">
        <v>12.283546296296297</v>
      </c>
      <c r="N20" s="74">
        <v>13</v>
      </c>
      <c r="O20" s="75">
        <v>13.879023224043717</v>
      </c>
      <c r="P20" s="76">
        <v>0.92126757181649854</v>
      </c>
    </row>
    <row r="21" spans="1:16" x14ac:dyDescent="0.25">
      <c r="A21" s="71" t="s">
        <v>26</v>
      </c>
      <c r="B21" s="46" t="s">
        <v>19</v>
      </c>
      <c r="C21" s="58">
        <v>0.48250978729917632</v>
      </c>
      <c r="D21" s="58">
        <v>0.53046861913831289</v>
      </c>
      <c r="E21" s="58">
        <v>0.43353254466108782</v>
      </c>
      <c r="F21" s="58">
        <v>0.46347834719462561</v>
      </c>
      <c r="G21" s="58">
        <v>0.70534012299391069</v>
      </c>
      <c r="H21" s="58">
        <v>0.71886876713043057</v>
      </c>
      <c r="I21" s="58">
        <v>0.77647872721811495</v>
      </c>
      <c r="J21" s="58">
        <v>0.74873938586246258</v>
      </c>
      <c r="K21" s="58">
        <v>0.39823808339610445</v>
      </c>
      <c r="L21" s="58">
        <v>0.59614307394828314</v>
      </c>
      <c r="M21" s="58">
        <v>0.61887734442497555</v>
      </c>
      <c r="N21" s="58">
        <v>0.71</v>
      </c>
      <c r="O21" s="79">
        <v>0.58798791587956667</v>
      </c>
      <c r="P21" s="49"/>
    </row>
    <row r="22" spans="1:16" x14ac:dyDescent="0.25">
      <c r="A22" s="72" t="s">
        <v>27</v>
      </c>
      <c r="B22" s="73" t="s">
        <v>11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4">
        <v>0</v>
      </c>
      <c r="L22" s="74">
        <v>0</v>
      </c>
      <c r="M22" s="74">
        <v>0</v>
      </c>
      <c r="N22" s="74">
        <v>0</v>
      </c>
      <c r="O22" s="75">
        <v>0</v>
      </c>
      <c r="P22" s="76">
        <v>0</v>
      </c>
    </row>
    <row r="23" spans="1:16" x14ac:dyDescent="0.25">
      <c r="A23" s="71" t="s">
        <v>27</v>
      </c>
      <c r="B23" s="46" t="s">
        <v>19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  <c r="H23" s="58">
        <v>0</v>
      </c>
      <c r="I23" s="58">
        <v>0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79">
        <v>0</v>
      </c>
      <c r="P23" s="49"/>
    </row>
    <row r="24" spans="1:16" x14ac:dyDescent="0.25">
      <c r="A24" s="60" t="s">
        <v>29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DF2A9-BB54-4044-87F4-A6C7808046C8}">
  <dimension ref="A1:AD36"/>
  <sheetViews>
    <sheetView zoomScaleNormal="100" workbookViewId="0">
      <selection activeCell="V14" sqref="V14"/>
    </sheetView>
  </sheetViews>
  <sheetFormatPr defaultRowHeight="15" x14ac:dyDescent="0.25"/>
  <cols>
    <col min="1" max="1" width="16.140625" customWidth="1"/>
    <col min="2" max="2" width="6.42578125" customWidth="1"/>
    <col min="3" max="14" width="9.7109375" style="37" customWidth="1"/>
    <col min="15" max="15" width="10.7109375" style="37" customWidth="1"/>
    <col min="16" max="16" width="9.7109375" style="37" customWidth="1"/>
  </cols>
  <sheetData>
    <row r="1" spans="1:16" ht="18.75" x14ac:dyDescent="0.3">
      <c r="A1" s="39" t="s">
        <v>152</v>
      </c>
    </row>
    <row r="2" spans="1:16" ht="15.75" x14ac:dyDescent="0.25">
      <c r="A2" s="41" t="s">
        <v>53</v>
      </c>
    </row>
    <row r="4" spans="1:16" ht="15.75" thickBot="1" x14ac:dyDescent="0.3">
      <c r="A4" s="42"/>
      <c r="B4" s="42"/>
      <c r="C4" s="43" t="s">
        <v>36</v>
      </c>
      <c r="D4" s="44" t="s">
        <v>37</v>
      </c>
      <c r="E4" s="44" t="s">
        <v>38</v>
      </c>
      <c r="F4" s="44" t="s">
        <v>39</v>
      </c>
      <c r="G4" s="44" t="s">
        <v>40</v>
      </c>
      <c r="H4" s="44" t="s">
        <v>41</v>
      </c>
      <c r="I4" s="44" t="s">
        <v>42</v>
      </c>
      <c r="J4" s="44" t="s">
        <v>43</v>
      </c>
      <c r="K4" s="44" t="s">
        <v>44</v>
      </c>
      <c r="L4" s="44" t="s">
        <v>45</v>
      </c>
      <c r="M4" s="44" t="s">
        <v>46</v>
      </c>
      <c r="N4" s="44" t="s">
        <v>47</v>
      </c>
      <c r="O4" s="43">
        <v>2024</v>
      </c>
      <c r="P4" s="43" t="s">
        <v>149</v>
      </c>
    </row>
    <row r="5" spans="1:16" ht="30" customHeight="1" x14ac:dyDescent="0.25">
      <c r="A5" s="45" t="s">
        <v>10</v>
      </c>
      <c r="B5" s="46" t="s">
        <v>11</v>
      </c>
      <c r="C5" s="47">
        <v>196</v>
      </c>
      <c r="D5" s="47">
        <v>196</v>
      </c>
      <c r="E5" s="47">
        <v>196</v>
      </c>
      <c r="F5" s="47">
        <v>196</v>
      </c>
      <c r="G5" s="47">
        <v>196</v>
      </c>
      <c r="H5" s="47">
        <v>196</v>
      </c>
      <c r="I5" s="47">
        <v>196</v>
      </c>
      <c r="J5" s="47">
        <v>196</v>
      </c>
      <c r="K5" s="47">
        <v>196</v>
      </c>
      <c r="L5" s="47">
        <v>196</v>
      </c>
      <c r="M5" s="47">
        <v>196</v>
      </c>
      <c r="N5" s="47">
        <v>196</v>
      </c>
      <c r="O5" s="48">
        <v>195.99999999999997</v>
      </c>
      <c r="P5" s="49">
        <v>1</v>
      </c>
    </row>
    <row r="6" spans="1:16" ht="30" customHeight="1" x14ac:dyDescent="0.25">
      <c r="A6" s="45" t="s">
        <v>12</v>
      </c>
      <c r="B6" s="46" t="s">
        <v>11</v>
      </c>
      <c r="C6" s="47">
        <v>196</v>
      </c>
      <c r="D6" s="47">
        <v>196</v>
      </c>
      <c r="E6" s="47">
        <v>196</v>
      </c>
      <c r="F6" s="47">
        <v>196</v>
      </c>
      <c r="G6" s="47">
        <v>196</v>
      </c>
      <c r="H6" s="47">
        <v>196</v>
      </c>
      <c r="I6" s="47">
        <v>196</v>
      </c>
      <c r="J6" s="47">
        <v>196</v>
      </c>
      <c r="K6" s="47">
        <v>196</v>
      </c>
      <c r="L6" s="47">
        <v>196</v>
      </c>
      <c r="M6" s="47">
        <v>196</v>
      </c>
      <c r="N6" s="47">
        <v>196</v>
      </c>
      <c r="O6" s="48">
        <v>195.99999999999997</v>
      </c>
      <c r="P6" s="49">
        <v>1</v>
      </c>
    </row>
    <row r="7" spans="1:16" ht="30" customHeight="1" x14ac:dyDescent="0.25">
      <c r="A7" s="45" t="s">
        <v>13</v>
      </c>
      <c r="B7" s="46" t="s">
        <v>11</v>
      </c>
      <c r="C7" s="47">
        <v>196</v>
      </c>
      <c r="D7" s="47">
        <v>196</v>
      </c>
      <c r="E7" s="47">
        <v>196</v>
      </c>
      <c r="F7" s="47">
        <v>196</v>
      </c>
      <c r="G7" s="47">
        <v>196</v>
      </c>
      <c r="H7" s="47">
        <v>196</v>
      </c>
      <c r="I7" s="47">
        <v>196</v>
      </c>
      <c r="J7" s="47">
        <v>196</v>
      </c>
      <c r="K7" s="47">
        <v>196</v>
      </c>
      <c r="L7" s="47">
        <v>196</v>
      </c>
      <c r="M7" s="47">
        <v>196</v>
      </c>
      <c r="N7" s="47">
        <v>196</v>
      </c>
      <c r="O7" s="48">
        <v>195.99999999999997</v>
      </c>
      <c r="P7" s="49">
        <v>1</v>
      </c>
    </row>
    <row r="8" spans="1:16" ht="30" customHeight="1" x14ac:dyDescent="0.25">
      <c r="A8" s="45" t="s">
        <v>14</v>
      </c>
      <c r="B8" s="46" t="s">
        <v>48</v>
      </c>
      <c r="C8" s="53">
        <v>4.0076530612244898</v>
      </c>
      <c r="D8" s="53">
        <v>4.0252551020408163</v>
      </c>
      <c r="E8" s="53">
        <v>4.0683163265306126</v>
      </c>
      <c r="F8" s="53">
        <v>4.100714285714286</v>
      </c>
      <c r="G8" s="53">
        <v>4.3562244897959177</v>
      </c>
      <c r="H8" s="53">
        <v>7.152551020408163</v>
      </c>
      <c r="I8" s="53">
        <v>7.1196428571428569</v>
      </c>
      <c r="J8" s="53">
        <v>7.0959183673469388</v>
      </c>
      <c r="K8" s="53">
        <v>7.2543367346938785</v>
      </c>
      <c r="L8" s="53">
        <v>4.9977040816326532</v>
      </c>
      <c r="M8" s="53">
        <v>4.0313265306122457</v>
      </c>
      <c r="N8" s="53">
        <v>4.04</v>
      </c>
      <c r="O8" s="48">
        <v>5.188952315899038</v>
      </c>
      <c r="P8" s="49">
        <v>1.0098403667419085</v>
      </c>
    </row>
    <row r="9" spans="1:16" ht="30" customHeight="1" x14ac:dyDescent="0.25">
      <c r="A9" s="45" t="s">
        <v>16</v>
      </c>
      <c r="B9" s="54" t="s">
        <v>17</v>
      </c>
      <c r="C9" s="55">
        <v>584412</v>
      </c>
      <c r="D9" s="55">
        <v>549109.19999999995</v>
      </c>
      <c r="E9" s="55">
        <v>592460.77</v>
      </c>
      <c r="F9" s="55">
        <v>578692.80000000005</v>
      </c>
      <c r="G9" s="55">
        <v>635242.07999999996</v>
      </c>
      <c r="H9" s="55">
        <v>1009368</v>
      </c>
      <c r="I9" s="55">
        <v>1038214.8</v>
      </c>
      <c r="J9" s="55">
        <v>1034755.2</v>
      </c>
      <c r="K9" s="55">
        <v>1023732</v>
      </c>
      <c r="L9" s="55">
        <v>729764.75</v>
      </c>
      <c r="M9" s="55">
        <v>568900.80000000005</v>
      </c>
      <c r="N9" s="55">
        <v>588980</v>
      </c>
      <c r="O9" s="56">
        <v>8933632.4000000004</v>
      </c>
      <c r="P9" s="49">
        <v>1.0098403667419085</v>
      </c>
    </row>
    <row r="10" spans="1:16" ht="30" customHeight="1" x14ac:dyDescent="0.25">
      <c r="A10" s="45" t="s">
        <v>18</v>
      </c>
      <c r="B10" s="46" t="s">
        <v>11</v>
      </c>
      <c r="C10" s="52">
        <v>157.38575268817203</v>
      </c>
      <c r="D10" s="52">
        <v>169.7126436781609</v>
      </c>
      <c r="E10" s="52">
        <v>155.99327052489903</v>
      </c>
      <c r="F10" s="52">
        <v>178.57361111111109</v>
      </c>
      <c r="G10" s="52">
        <v>184.83602150537632</v>
      </c>
      <c r="H10" s="52">
        <v>150.31666666666666</v>
      </c>
      <c r="I10" s="52">
        <v>156.04973118279568</v>
      </c>
      <c r="J10" s="52">
        <v>152.15725806451613</v>
      </c>
      <c r="K10" s="52">
        <v>128.31631944444445</v>
      </c>
      <c r="L10" s="52">
        <v>136.13557046979864</v>
      </c>
      <c r="M10" s="52">
        <v>104.06805555555555</v>
      </c>
      <c r="N10" s="52">
        <v>117</v>
      </c>
      <c r="O10" s="78">
        <v>149.19498520036427</v>
      </c>
      <c r="P10" s="49">
        <v>0.91083309862201711</v>
      </c>
    </row>
    <row r="11" spans="1:16" ht="30" customHeight="1" x14ac:dyDescent="0.25">
      <c r="A11" s="45" t="s">
        <v>18</v>
      </c>
      <c r="B11" s="46" t="s">
        <v>19</v>
      </c>
      <c r="C11" s="58">
        <v>0.80298853412332671</v>
      </c>
      <c r="D11" s="58">
        <v>0.86588083509265767</v>
      </c>
      <c r="E11" s="58">
        <v>0.79588403329030122</v>
      </c>
      <c r="F11" s="58">
        <v>0.91108985260770969</v>
      </c>
      <c r="G11" s="58">
        <v>0.9430409260478384</v>
      </c>
      <c r="H11" s="58">
        <v>0.76692176870748296</v>
      </c>
      <c r="I11" s="58">
        <v>0.79617209787140653</v>
      </c>
      <c r="J11" s="58">
        <v>0.77631254114549042</v>
      </c>
      <c r="K11" s="58">
        <v>0.65467509920634925</v>
      </c>
      <c r="L11" s="58">
        <v>0.69456923709080942</v>
      </c>
      <c r="M11" s="58">
        <v>0.53095946712018138</v>
      </c>
      <c r="N11" s="58">
        <v>0.6</v>
      </c>
      <c r="O11" s="59">
        <v>0.76119890408349133</v>
      </c>
      <c r="P11" s="49"/>
    </row>
    <row r="12" spans="1:16" ht="30" customHeight="1" x14ac:dyDescent="0.25">
      <c r="A12" s="45" t="s">
        <v>20</v>
      </c>
      <c r="B12" s="54" t="s">
        <v>17</v>
      </c>
      <c r="C12" s="55">
        <v>455649.34</v>
      </c>
      <c r="D12" s="55">
        <v>467291.97</v>
      </c>
      <c r="E12" s="55">
        <v>459289.78</v>
      </c>
      <c r="F12" s="55">
        <v>521077.02</v>
      </c>
      <c r="G12" s="55">
        <v>595742.14</v>
      </c>
      <c r="H12" s="55">
        <v>790576.95</v>
      </c>
      <c r="I12" s="55">
        <v>833785.25</v>
      </c>
      <c r="J12" s="55">
        <v>802056.5</v>
      </c>
      <c r="K12" s="55">
        <v>679579.17</v>
      </c>
      <c r="L12" s="55">
        <v>506861.55</v>
      </c>
      <c r="M12" s="55">
        <v>293182.71000000002</v>
      </c>
      <c r="N12" s="55">
        <v>345926</v>
      </c>
      <c r="O12" s="56">
        <v>6751018.3799999999</v>
      </c>
      <c r="P12" s="49">
        <v>0.90711195174745374</v>
      </c>
    </row>
    <row r="13" spans="1:16" ht="30" customHeight="1" x14ac:dyDescent="0.25">
      <c r="A13" s="45" t="s">
        <v>49</v>
      </c>
      <c r="B13" s="46" t="s">
        <v>11</v>
      </c>
      <c r="C13" s="52">
        <v>38.61424731182796</v>
      </c>
      <c r="D13" s="52">
        <v>26.287356321839081</v>
      </c>
      <c r="E13" s="52">
        <v>40.006729475100947</v>
      </c>
      <c r="F13" s="52">
        <v>17.426388888888887</v>
      </c>
      <c r="G13" s="52">
        <v>11.163978494623656</v>
      </c>
      <c r="H13" s="52">
        <v>45.68333333333333</v>
      </c>
      <c r="I13" s="52">
        <v>39.950268817204304</v>
      </c>
      <c r="J13" s="52">
        <v>43.842741935483872</v>
      </c>
      <c r="K13" s="52">
        <v>67.683680555555554</v>
      </c>
      <c r="L13" s="52">
        <v>59.864429530201349</v>
      </c>
      <c r="M13" s="52">
        <v>91.93194444444444</v>
      </c>
      <c r="N13" s="52">
        <v>79</v>
      </c>
      <c r="O13" s="78">
        <v>46.805014799635693</v>
      </c>
      <c r="P13" s="49">
        <v>1.4525142576022145</v>
      </c>
    </row>
    <row r="14" spans="1:16" ht="30" customHeight="1" x14ac:dyDescent="0.25">
      <c r="A14" s="45" t="s">
        <v>50</v>
      </c>
      <c r="B14" s="54" t="s">
        <v>17</v>
      </c>
      <c r="C14" s="55">
        <v>25856.1</v>
      </c>
      <c r="D14" s="55">
        <v>16466.400000000001</v>
      </c>
      <c r="E14" s="55">
        <v>26752.5</v>
      </c>
      <c r="F14" s="55">
        <v>11292.3</v>
      </c>
      <c r="G14" s="55">
        <v>7475.4</v>
      </c>
      <c r="H14" s="55">
        <v>29602.799999999999</v>
      </c>
      <c r="I14" s="55">
        <v>26750.7</v>
      </c>
      <c r="J14" s="55">
        <v>29357.1</v>
      </c>
      <c r="K14" s="55">
        <v>43859.025000000001</v>
      </c>
      <c r="L14" s="55">
        <v>40139.1</v>
      </c>
      <c r="M14" s="55">
        <v>59571.9</v>
      </c>
      <c r="N14" s="55">
        <v>52677</v>
      </c>
      <c r="O14" s="56">
        <v>369800.32500000001</v>
      </c>
      <c r="P14" s="49">
        <v>1.4597315466045431</v>
      </c>
    </row>
    <row r="15" spans="1:16" x14ac:dyDescent="0.25">
      <c r="A15" s="60" t="s">
        <v>23</v>
      </c>
      <c r="B15" s="61"/>
      <c r="D15" s="62"/>
      <c r="P15" s="63"/>
    </row>
    <row r="16" spans="1:16" x14ac:dyDescent="0.25">
      <c r="P16" s="63"/>
    </row>
    <row r="17" spans="1:16" ht="15.75" thickBot="1" x14ac:dyDescent="0.3">
      <c r="A17" s="64" t="s">
        <v>24</v>
      </c>
      <c r="B17" s="6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3"/>
      <c r="P17" s="65"/>
    </row>
    <row r="18" spans="1:16" x14ac:dyDescent="0.25">
      <c r="A18" s="66" t="s">
        <v>25</v>
      </c>
      <c r="B18" s="67" t="s">
        <v>11</v>
      </c>
      <c r="C18" s="68">
        <v>63.493279569892472</v>
      </c>
      <c r="D18" s="68">
        <v>74.376436781609186</v>
      </c>
      <c r="E18" s="68">
        <v>78.621803499327058</v>
      </c>
      <c r="F18" s="68">
        <v>89.833333333333329</v>
      </c>
      <c r="G18" s="68">
        <v>70</v>
      </c>
      <c r="H18" s="68">
        <v>44.763888888888886</v>
      </c>
      <c r="I18" s="68">
        <v>48.05510752688172</v>
      </c>
      <c r="J18" s="68">
        <v>46.99596774193548</v>
      </c>
      <c r="K18" s="68">
        <v>44.868055555555557</v>
      </c>
      <c r="L18" s="68">
        <v>37.959731543624159</v>
      </c>
      <c r="M18" s="68">
        <v>51.715277777777779</v>
      </c>
      <c r="N18" s="68">
        <v>63</v>
      </c>
      <c r="O18" s="69">
        <v>59.405851548269581</v>
      </c>
      <c r="P18" s="70">
        <v>1.1006583013252509</v>
      </c>
    </row>
    <row r="19" spans="1:16" x14ac:dyDescent="0.25">
      <c r="A19" s="71" t="s">
        <v>25</v>
      </c>
      <c r="B19" s="46" t="s">
        <v>19</v>
      </c>
      <c r="C19" s="58">
        <v>0.40342456979375724</v>
      </c>
      <c r="D19" s="58">
        <v>0.43824923806298677</v>
      </c>
      <c r="E19" s="58">
        <v>0.50400766157907917</v>
      </c>
      <c r="F19" s="58">
        <v>0.5030605181492227</v>
      </c>
      <c r="G19" s="58">
        <v>0.37871405925042545</v>
      </c>
      <c r="H19" s="58">
        <v>0.29779724285767084</v>
      </c>
      <c r="I19" s="58">
        <v>0.30794739063401694</v>
      </c>
      <c r="J19" s="58">
        <v>0.3088644494501126</v>
      </c>
      <c r="K19" s="58">
        <v>0.3496675695641468</v>
      </c>
      <c r="L19" s="58">
        <v>0.27883771605486046</v>
      </c>
      <c r="M19" s="58">
        <v>0.49693710045509754</v>
      </c>
      <c r="N19" s="58">
        <v>0.54</v>
      </c>
      <c r="O19" s="79">
        <v>0.39817592708286642</v>
      </c>
      <c r="P19" s="49"/>
    </row>
    <row r="20" spans="1:16" x14ac:dyDescent="0.25">
      <c r="A20" s="72" t="s">
        <v>26</v>
      </c>
      <c r="B20" s="73" t="s">
        <v>11</v>
      </c>
      <c r="C20" s="74">
        <v>44.307795698924735</v>
      </c>
      <c r="D20" s="74">
        <v>45.614942528735625</v>
      </c>
      <c r="E20" s="74">
        <v>27.612382234185734</v>
      </c>
      <c r="F20" s="74">
        <v>39.419444444444444</v>
      </c>
      <c r="G20" s="74">
        <v>49.012096774193544</v>
      </c>
      <c r="H20" s="74">
        <v>37.451388888888893</v>
      </c>
      <c r="I20" s="74">
        <v>42.204301075268816</v>
      </c>
      <c r="J20" s="74">
        <v>45.893817204301072</v>
      </c>
      <c r="K20" s="74">
        <v>21.036111111111111</v>
      </c>
      <c r="L20" s="74">
        <v>10.89261744966443</v>
      </c>
      <c r="M20" s="74">
        <v>16.736111111111111</v>
      </c>
      <c r="N20" s="74">
        <v>15</v>
      </c>
      <c r="O20" s="75">
        <v>32.907217668488158</v>
      </c>
      <c r="P20" s="76">
        <v>1.1321716174719556</v>
      </c>
    </row>
    <row r="21" spans="1:16" x14ac:dyDescent="0.25">
      <c r="A21" s="71" t="s">
        <v>26</v>
      </c>
      <c r="B21" s="46" t="s">
        <v>19</v>
      </c>
      <c r="C21" s="58">
        <v>0.28152354925487855</v>
      </c>
      <c r="D21" s="58">
        <v>0.26877751439214359</v>
      </c>
      <c r="E21" s="58">
        <v>0.1770100860202066</v>
      </c>
      <c r="F21" s="58">
        <v>0.22074619087988928</v>
      </c>
      <c r="G21" s="58">
        <v>0.26516528745327883</v>
      </c>
      <c r="H21" s="58">
        <v>0.24914994271353072</v>
      </c>
      <c r="I21" s="58">
        <v>0.27045417352133061</v>
      </c>
      <c r="J21" s="58">
        <v>0.30162095313811227</v>
      </c>
      <c r="K21" s="58">
        <v>0.16393948331894651</v>
      </c>
      <c r="L21" s="58">
        <v>8.0013015056053488E-2</v>
      </c>
      <c r="M21" s="58">
        <v>0.16081890856677655</v>
      </c>
      <c r="N21" s="58">
        <v>0.13</v>
      </c>
      <c r="O21" s="79">
        <v>0.22056517264501069</v>
      </c>
      <c r="P21" s="49"/>
    </row>
    <row r="22" spans="1:16" x14ac:dyDescent="0.25">
      <c r="A22" s="72" t="s">
        <v>27</v>
      </c>
      <c r="B22" s="73" t="s">
        <v>11</v>
      </c>
      <c r="C22" s="74">
        <v>49.584677419354833</v>
      </c>
      <c r="D22" s="74">
        <v>49.72126436781609</v>
      </c>
      <c r="E22" s="74">
        <v>49.759084791386272</v>
      </c>
      <c r="F22" s="74">
        <v>49.320833333333333</v>
      </c>
      <c r="G22" s="74">
        <v>65.8239247311828</v>
      </c>
      <c r="H22" s="74">
        <v>68.101388888888891</v>
      </c>
      <c r="I22" s="74">
        <v>65.790322580645153</v>
      </c>
      <c r="J22" s="74">
        <v>59.267473118279568</v>
      </c>
      <c r="K22" s="74">
        <v>62.412152777777777</v>
      </c>
      <c r="L22" s="74">
        <v>87.283221476510064</v>
      </c>
      <c r="M22" s="74">
        <v>35.616666666666667</v>
      </c>
      <c r="N22" s="74">
        <v>39</v>
      </c>
      <c r="O22" s="75">
        <v>56.881915983606561</v>
      </c>
      <c r="P22" s="76">
        <v>0.70431550298785661</v>
      </c>
    </row>
    <row r="23" spans="1:16" x14ac:dyDescent="0.25">
      <c r="A23" s="71" t="s">
        <v>27</v>
      </c>
      <c r="B23" s="46" t="s">
        <v>19</v>
      </c>
      <c r="C23" s="58">
        <v>0.31505188095136427</v>
      </c>
      <c r="D23" s="58">
        <v>0.29297324754486964</v>
      </c>
      <c r="E23" s="58">
        <v>0.31898225240071443</v>
      </c>
      <c r="F23" s="58">
        <v>0.27619329097088818</v>
      </c>
      <c r="G23" s="58">
        <v>0.35612065329629583</v>
      </c>
      <c r="H23" s="58">
        <v>0.45305281442879847</v>
      </c>
      <c r="I23" s="58">
        <v>0.42159843584465251</v>
      </c>
      <c r="J23" s="58">
        <v>0.38951459741177508</v>
      </c>
      <c r="K23" s="58">
        <v>0.48639294711690673</v>
      </c>
      <c r="L23" s="58">
        <v>0.64114926888908619</v>
      </c>
      <c r="M23" s="58">
        <v>0.34224399097812602</v>
      </c>
      <c r="N23" s="58">
        <v>0.33</v>
      </c>
      <c r="O23" s="79">
        <v>0.38125890027212306</v>
      </c>
      <c r="P23" s="49"/>
    </row>
    <row r="24" spans="1:16" x14ac:dyDescent="0.25">
      <c r="A24" s="72" t="s">
        <v>28</v>
      </c>
      <c r="B24" s="73" t="s">
        <v>11</v>
      </c>
      <c r="C24" s="74">
        <v>0</v>
      </c>
      <c r="D24" s="74">
        <v>0</v>
      </c>
      <c r="E24" s="74">
        <v>0</v>
      </c>
      <c r="F24" s="74">
        <v>0</v>
      </c>
      <c r="G24" s="74">
        <v>0</v>
      </c>
      <c r="H24" s="74">
        <v>0</v>
      </c>
      <c r="I24" s="74">
        <v>0</v>
      </c>
      <c r="J24" s="80">
        <v>0</v>
      </c>
      <c r="K24" s="80">
        <v>0</v>
      </c>
      <c r="L24" s="80">
        <v>0</v>
      </c>
      <c r="M24" s="80">
        <v>0</v>
      </c>
      <c r="N24" s="80">
        <v>0</v>
      </c>
      <c r="O24" s="75">
        <v>0</v>
      </c>
      <c r="P24" s="76"/>
    </row>
    <row r="25" spans="1:16" x14ac:dyDescent="0.25">
      <c r="A25" s="71" t="s">
        <v>28</v>
      </c>
      <c r="B25" s="46" t="s">
        <v>19</v>
      </c>
      <c r="C25" s="58">
        <v>0</v>
      </c>
      <c r="D25" s="58">
        <v>0</v>
      </c>
      <c r="E25" s="58">
        <v>0</v>
      </c>
      <c r="F25" s="58">
        <v>0</v>
      </c>
      <c r="G25" s="58">
        <v>0</v>
      </c>
      <c r="H25" s="58">
        <v>0</v>
      </c>
      <c r="I25" s="58">
        <v>0</v>
      </c>
      <c r="J25" s="58">
        <v>0</v>
      </c>
      <c r="K25" s="58">
        <v>0</v>
      </c>
      <c r="L25" s="58">
        <v>0</v>
      </c>
      <c r="M25" s="58">
        <v>0</v>
      </c>
      <c r="N25" s="58">
        <v>0</v>
      </c>
      <c r="O25" s="79">
        <v>0</v>
      </c>
      <c r="P25" s="49"/>
    </row>
    <row r="26" spans="1:16" x14ac:dyDescent="0.25">
      <c r="A26" s="60" t="s">
        <v>29</v>
      </c>
    </row>
    <row r="36" spans="1:30" s="37" customFormat="1" x14ac:dyDescent="0.25">
      <c r="A36"/>
      <c r="B36"/>
      <c r="G36" s="81"/>
      <c r="Q36"/>
      <c r="R36"/>
      <c r="S36"/>
      <c r="T36"/>
      <c r="U36"/>
      <c r="V36"/>
      <c r="W36"/>
      <c r="X36"/>
      <c r="Y36"/>
      <c r="Z36"/>
      <c r="AA36"/>
      <c r="AB36"/>
      <c r="AC36"/>
      <c r="AD36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BBCF2-D35D-4DED-9521-0E617104DFEF}">
  <dimension ref="A1:P27"/>
  <sheetViews>
    <sheetView zoomScaleNormal="100" workbookViewId="0">
      <selection activeCell="R10" sqref="R10"/>
    </sheetView>
  </sheetViews>
  <sheetFormatPr defaultRowHeight="15" x14ac:dyDescent="0.25"/>
  <cols>
    <col min="1" max="1" width="16.140625" customWidth="1"/>
    <col min="2" max="2" width="6.42578125" customWidth="1"/>
    <col min="3" max="14" width="9.7109375" style="37" customWidth="1"/>
    <col min="15" max="15" width="10.7109375" style="37" customWidth="1"/>
    <col min="16" max="16" width="9.7109375" style="37" customWidth="1"/>
  </cols>
  <sheetData>
    <row r="1" spans="1:16" ht="18.75" x14ac:dyDescent="0.3">
      <c r="A1" s="39" t="s">
        <v>153</v>
      </c>
    </row>
    <row r="2" spans="1:16" ht="15.75" x14ac:dyDescent="0.25">
      <c r="A2" s="41" t="s">
        <v>54</v>
      </c>
    </row>
    <row r="4" spans="1:16" ht="15.75" thickBot="1" x14ac:dyDescent="0.3">
      <c r="A4" s="42"/>
      <c r="B4" s="42"/>
      <c r="C4" s="43" t="s">
        <v>36</v>
      </c>
      <c r="D4" s="44" t="s">
        <v>37</v>
      </c>
      <c r="E4" s="44" t="s">
        <v>38</v>
      </c>
      <c r="F4" s="44" t="s">
        <v>39</v>
      </c>
      <c r="G4" s="44" t="s">
        <v>40</v>
      </c>
      <c r="H4" s="44" t="s">
        <v>41</v>
      </c>
      <c r="I4" s="44" t="s">
        <v>42</v>
      </c>
      <c r="J4" s="44" t="s">
        <v>43</v>
      </c>
      <c r="K4" s="44" t="s">
        <v>44</v>
      </c>
      <c r="L4" s="44" t="s">
        <v>45</v>
      </c>
      <c r="M4" s="44" t="s">
        <v>46</v>
      </c>
      <c r="N4" s="44" t="s">
        <v>47</v>
      </c>
      <c r="O4" s="43">
        <v>2024</v>
      </c>
      <c r="P4" s="43" t="s">
        <v>149</v>
      </c>
    </row>
    <row r="5" spans="1:16" ht="30" customHeight="1" x14ac:dyDescent="0.25">
      <c r="A5" s="45" t="s">
        <v>10</v>
      </c>
      <c r="B5" s="46" t="s">
        <v>11</v>
      </c>
      <c r="C5" s="47">
        <v>68</v>
      </c>
      <c r="D5" s="47">
        <v>68</v>
      </c>
      <c r="E5" s="47">
        <v>68</v>
      </c>
      <c r="F5" s="47">
        <v>68</v>
      </c>
      <c r="G5" s="47">
        <v>68</v>
      </c>
      <c r="H5" s="47">
        <v>68</v>
      </c>
      <c r="I5" s="47">
        <v>68</v>
      </c>
      <c r="J5" s="47">
        <v>68</v>
      </c>
      <c r="K5" s="47">
        <v>68</v>
      </c>
      <c r="L5" s="47">
        <v>68</v>
      </c>
      <c r="M5" s="47">
        <v>68</v>
      </c>
      <c r="N5" s="47">
        <v>68</v>
      </c>
      <c r="O5" s="48">
        <v>68</v>
      </c>
      <c r="P5" s="49">
        <v>1</v>
      </c>
    </row>
    <row r="6" spans="1:16" ht="30" customHeight="1" x14ac:dyDescent="0.25">
      <c r="A6" s="45" t="s">
        <v>12</v>
      </c>
      <c r="B6" s="46" t="s">
        <v>11</v>
      </c>
      <c r="C6" s="47">
        <v>68</v>
      </c>
      <c r="D6" s="47">
        <v>68</v>
      </c>
      <c r="E6" s="47">
        <v>68</v>
      </c>
      <c r="F6" s="47">
        <v>68</v>
      </c>
      <c r="G6" s="47">
        <v>68</v>
      </c>
      <c r="H6" s="47">
        <v>68</v>
      </c>
      <c r="I6" s="47">
        <v>68</v>
      </c>
      <c r="J6" s="47">
        <v>68</v>
      </c>
      <c r="K6" s="47">
        <v>68</v>
      </c>
      <c r="L6" s="47">
        <v>68</v>
      </c>
      <c r="M6" s="47">
        <v>68</v>
      </c>
      <c r="N6" s="47">
        <v>68</v>
      </c>
      <c r="O6" s="48">
        <v>68</v>
      </c>
      <c r="P6" s="49">
        <v>1</v>
      </c>
    </row>
    <row r="7" spans="1:16" ht="30" customHeight="1" x14ac:dyDescent="0.25">
      <c r="A7" s="45" t="s">
        <v>13</v>
      </c>
      <c r="B7" s="46" t="s">
        <v>11</v>
      </c>
      <c r="C7" s="47">
        <v>68</v>
      </c>
      <c r="D7" s="47">
        <v>68</v>
      </c>
      <c r="E7" s="47">
        <v>68</v>
      </c>
      <c r="F7" s="47">
        <v>68</v>
      </c>
      <c r="G7" s="47">
        <v>68</v>
      </c>
      <c r="H7" s="47">
        <v>68</v>
      </c>
      <c r="I7" s="47">
        <v>68</v>
      </c>
      <c r="J7" s="47">
        <v>68</v>
      </c>
      <c r="K7" s="47">
        <v>68</v>
      </c>
      <c r="L7" s="47">
        <v>68</v>
      </c>
      <c r="M7" s="47">
        <v>68</v>
      </c>
      <c r="N7" s="47">
        <v>68</v>
      </c>
      <c r="O7" s="48">
        <v>68</v>
      </c>
      <c r="P7" s="49">
        <v>1</v>
      </c>
    </row>
    <row r="8" spans="1:16" ht="30" customHeight="1" x14ac:dyDescent="0.25">
      <c r="A8" s="45" t="s">
        <v>14</v>
      </c>
      <c r="B8" s="46" t="s">
        <v>48</v>
      </c>
      <c r="C8" s="53">
        <v>1.4166176470588236</v>
      </c>
      <c r="D8" s="53">
        <v>1.4166176470588234</v>
      </c>
      <c r="E8" s="53">
        <v>1.359264705882353</v>
      </c>
      <c r="F8" s="53">
        <v>1.359264705882353</v>
      </c>
      <c r="G8" s="53">
        <v>1.433676470588235</v>
      </c>
      <c r="H8" s="53">
        <v>1.4163235294117646</v>
      </c>
      <c r="I8" s="53">
        <v>1.4163235294117646</v>
      </c>
      <c r="J8" s="53">
        <v>1.4163235294117646</v>
      </c>
      <c r="K8" s="53">
        <v>1.3866176470588236</v>
      </c>
      <c r="L8" s="53">
        <v>1.3866176470588236</v>
      </c>
      <c r="M8" s="53">
        <v>1.3901470588235296</v>
      </c>
      <c r="N8" s="53">
        <v>1.39</v>
      </c>
      <c r="O8" s="48">
        <v>1.3990708038679955</v>
      </c>
      <c r="P8" s="49">
        <v>0.87122933065776598</v>
      </c>
    </row>
    <row r="9" spans="1:16" ht="30" customHeight="1" x14ac:dyDescent="0.25">
      <c r="A9" s="45" t="s">
        <v>16</v>
      </c>
      <c r="B9" s="54" t="s">
        <v>17</v>
      </c>
      <c r="C9" s="55">
        <v>71669.52</v>
      </c>
      <c r="D9" s="55">
        <v>67045.679999999993</v>
      </c>
      <c r="E9" s="55">
        <v>68675.490000000005</v>
      </c>
      <c r="F9" s="55">
        <v>66549.600000000006</v>
      </c>
      <c r="G9" s="55">
        <v>72532.56</v>
      </c>
      <c r="H9" s="55">
        <v>69343.199999999997</v>
      </c>
      <c r="I9" s="55">
        <v>71654.64</v>
      </c>
      <c r="J9" s="55">
        <v>71654.64</v>
      </c>
      <c r="K9" s="55">
        <v>67888.800000000003</v>
      </c>
      <c r="L9" s="55">
        <v>70246.05</v>
      </c>
      <c r="M9" s="55">
        <v>68061.600000000006</v>
      </c>
      <c r="N9" s="55">
        <v>70360</v>
      </c>
      <c r="O9" s="56">
        <v>835681.78000000014</v>
      </c>
      <c r="P9" s="49">
        <v>0.87122933065776598</v>
      </c>
    </row>
    <row r="10" spans="1:16" ht="30" customHeight="1" x14ac:dyDescent="0.25">
      <c r="A10" s="45" t="s">
        <v>18</v>
      </c>
      <c r="B10" s="46" t="s">
        <v>11</v>
      </c>
      <c r="C10" s="52">
        <v>65.603494623655919</v>
      </c>
      <c r="D10" s="52">
        <v>52.780172413793103</v>
      </c>
      <c r="E10" s="52">
        <v>57.70558546433378</v>
      </c>
      <c r="F10" s="52">
        <v>33.69166666666667</v>
      </c>
      <c r="G10" s="52">
        <v>55.49596774193548</v>
      </c>
      <c r="H10" s="52">
        <v>57.662847222222219</v>
      </c>
      <c r="I10" s="52">
        <v>61.025873655913976</v>
      </c>
      <c r="J10" s="52">
        <v>57.282258064516128</v>
      </c>
      <c r="K10" s="52">
        <v>46.695833333333333</v>
      </c>
      <c r="L10" s="52">
        <v>54.707382550335566</v>
      </c>
      <c r="M10" s="52">
        <v>56.419444444444444</v>
      </c>
      <c r="N10" s="52">
        <v>64</v>
      </c>
      <c r="O10" s="78">
        <v>55.341615437158474</v>
      </c>
      <c r="P10" s="49">
        <v>0.95725283510788084</v>
      </c>
    </row>
    <row r="11" spans="1:16" ht="30" customHeight="1" x14ac:dyDescent="0.25">
      <c r="A11" s="45" t="s">
        <v>18</v>
      </c>
      <c r="B11" s="46" t="s">
        <v>19</v>
      </c>
      <c r="C11" s="58">
        <v>0.96475727387729293</v>
      </c>
      <c r="D11" s="58">
        <v>0.77617900608519275</v>
      </c>
      <c r="E11" s="58">
        <v>0.84861155094608498</v>
      </c>
      <c r="F11" s="58">
        <v>0.49546568627450988</v>
      </c>
      <c r="G11" s="58">
        <v>0.81611717267552175</v>
      </c>
      <c r="H11" s="58">
        <v>0.84798304738562091</v>
      </c>
      <c r="I11" s="58">
        <v>0.89743931846932323</v>
      </c>
      <c r="J11" s="58">
        <v>0.84238614800759015</v>
      </c>
      <c r="K11" s="58">
        <v>0.68670343137254897</v>
      </c>
      <c r="L11" s="58">
        <v>0.80452033162258185</v>
      </c>
      <c r="M11" s="58">
        <v>0.8296977124183007</v>
      </c>
      <c r="N11" s="58">
        <v>0.94</v>
      </c>
      <c r="O11" s="59">
        <v>0.81384728584056576</v>
      </c>
      <c r="P11" s="49"/>
    </row>
    <row r="12" spans="1:16" ht="30" customHeight="1" x14ac:dyDescent="0.25">
      <c r="A12" s="45" t="s">
        <v>20</v>
      </c>
      <c r="B12" s="54" t="s">
        <v>17</v>
      </c>
      <c r="C12" s="55">
        <v>69040.84</v>
      </c>
      <c r="D12" s="55">
        <v>52401</v>
      </c>
      <c r="E12" s="55">
        <v>58225.364999999998</v>
      </c>
      <c r="F12" s="55">
        <v>32887.919999999998</v>
      </c>
      <c r="G12" s="55">
        <v>59238.720000000001</v>
      </c>
      <c r="H12" s="55">
        <v>58599.245000000003</v>
      </c>
      <c r="I12" s="55">
        <v>63986.165000000001</v>
      </c>
      <c r="J12" s="55">
        <v>59997.440000000002</v>
      </c>
      <c r="K12" s="55">
        <v>46664.3</v>
      </c>
      <c r="L12" s="55">
        <v>56445.36</v>
      </c>
      <c r="M12" s="55">
        <v>56329.06</v>
      </c>
      <c r="N12" s="55">
        <v>65579</v>
      </c>
      <c r="O12" s="56">
        <v>679394.41500000004</v>
      </c>
      <c r="P12" s="49">
        <v>0.84319760809903299</v>
      </c>
    </row>
    <row r="13" spans="1:16" ht="30" customHeight="1" x14ac:dyDescent="0.25">
      <c r="A13" s="45" t="s">
        <v>49</v>
      </c>
      <c r="B13" s="46" t="s">
        <v>11</v>
      </c>
      <c r="C13" s="52">
        <v>2.396505376344086</v>
      </c>
      <c r="D13" s="52">
        <v>15.219827586206897</v>
      </c>
      <c r="E13" s="52">
        <v>10.294414535666217</v>
      </c>
      <c r="F13" s="52">
        <v>34.30833333333333</v>
      </c>
      <c r="G13" s="52">
        <v>12.504032258064516</v>
      </c>
      <c r="H13" s="52">
        <v>10.337152777777776</v>
      </c>
      <c r="I13" s="52">
        <v>6.9741263440860211</v>
      </c>
      <c r="J13" s="52">
        <v>10.71774193548387</v>
      </c>
      <c r="K13" s="52">
        <v>21.354166666666664</v>
      </c>
      <c r="L13" s="52">
        <v>13.292617449664428</v>
      </c>
      <c r="M13" s="52">
        <v>11.580555555555556</v>
      </c>
      <c r="N13" s="52">
        <v>4</v>
      </c>
      <c r="O13" s="78">
        <v>12.662482923497269</v>
      </c>
      <c r="P13" s="49">
        <v>1.2239452660768519</v>
      </c>
    </row>
    <row r="14" spans="1:16" ht="30" customHeight="1" x14ac:dyDescent="0.25">
      <c r="A14" s="45" t="s">
        <v>50</v>
      </c>
      <c r="B14" s="54" t="s">
        <v>17</v>
      </c>
      <c r="C14" s="55">
        <v>374.43</v>
      </c>
      <c r="D14" s="55">
        <v>2224.5300000000002</v>
      </c>
      <c r="E14" s="55">
        <v>1606.2375</v>
      </c>
      <c r="F14" s="55">
        <v>5187.42</v>
      </c>
      <c r="G14" s="55">
        <v>1953.63</v>
      </c>
      <c r="H14" s="55">
        <v>1562.9775</v>
      </c>
      <c r="I14" s="55">
        <v>1089.6375</v>
      </c>
      <c r="J14" s="55">
        <v>1674.54</v>
      </c>
      <c r="K14" s="55">
        <v>3228.75</v>
      </c>
      <c r="L14" s="55">
        <v>2079.63</v>
      </c>
      <c r="M14" s="55">
        <v>1750.98</v>
      </c>
      <c r="N14" s="55">
        <v>680</v>
      </c>
      <c r="O14" s="56">
        <v>23412.762500000004</v>
      </c>
      <c r="P14" s="49">
        <v>1.2307349106889414</v>
      </c>
    </row>
    <row r="15" spans="1:16" x14ac:dyDescent="0.25">
      <c r="A15" s="60" t="s">
        <v>23</v>
      </c>
      <c r="B15" s="61"/>
      <c r="D15" s="62"/>
      <c r="P15" s="82"/>
    </row>
    <row r="16" spans="1:16" x14ac:dyDescent="0.25">
      <c r="P16" s="82"/>
    </row>
    <row r="17" spans="1:16" ht="15.75" thickBot="1" x14ac:dyDescent="0.3">
      <c r="A17" s="64" t="s">
        <v>24</v>
      </c>
      <c r="B17" s="6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3"/>
      <c r="P17" s="83"/>
    </row>
    <row r="18" spans="1:16" x14ac:dyDescent="0.25">
      <c r="A18" s="66" t="s">
        <v>25</v>
      </c>
      <c r="B18" s="67" t="s">
        <v>11</v>
      </c>
      <c r="C18" s="68">
        <v>9.3413978494623642</v>
      </c>
      <c r="D18" s="68">
        <v>9.3390804597701145</v>
      </c>
      <c r="E18" s="68">
        <v>0</v>
      </c>
      <c r="F18" s="68">
        <v>0</v>
      </c>
      <c r="G18" s="68">
        <v>5.3263888888888893</v>
      </c>
      <c r="H18" s="68">
        <v>5.3263888888888893</v>
      </c>
      <c r="I18" s="68">
        <v>4.650537634408602</v>
      </c>
      <c r="J18" s="68">
        <v>6.243279569892473</v>
      </c>
      <c r="K18" s="68">
        <v>6.875</v>
      </c>
      <c r="L18" s="68">
        <v>7.2953020134228188</v>
      </c>
      <c r="M18" s="68">
        <v>6.729166666666667</v>
      </c>
      <c r="N18" s="68">
        <v>6</v>
      </c>
      <c r="O18" s="69">
        <v>5.5836558894960531</v>
      </c>
      <c r="P18" s="76">
        <v>0.59270381425400698</v>
      </c>
    </row>
    <row r="19" spans="1:16" x14ac:dyDescent="0.25">
      <c r="A19" s="71" t="s">
        <v>25</v>
      </c>
      <c r="B19" s="46" t="s">
        <v>19</v>
      </c>
      <c r="C19" s="58">
        <v>0.14239177200926056</v>
      </c>
      <c r="D19" s="58">
        <v>0.1769429699196951</v>
      </c>
      <c r="E19" s="58">
        <v>0</v>
      </c>
      <c r="F19" s="58">
        <v>0</v>
      </c>
      <c r="G19" s="58">
        <v>9.2371243278396339E-2</v>
      </c>
      <c r="H19" s="58">
        <v>9.2371243278396339E-2</v>
      </c>
      <c r="I19" s="58">
        <v>7.6205998469272576E-2</v>
      </c>
      <c r="J19" s="58">
        <v>0.10899150593645877</v>
      </c>
      <c r="K19" s="58">
        <v>0.14722941019005978</v>
      </c>
      <c r="L19" s="58">
        <v>0.13335132615256276</v>
      </c>
      <c r="M19" s="58">
        <v>0.11927034611786717</v>
      </c>
      <c r="N19" s="58">
        <v>0.1</v>
      </c>
      <c r="O19" s="79">
        <v>0.10089434226647047</v>
      </c>
      <c r="P19" s="49"/>
    </row>
    <row r="20" spans="1:16" x14ac:dyDescent="0.25">
      <c r="A20" s="72" t="s">
        <v>26</v>
      </c>
      <c r="B20" s="73" t="s">
        <v>11</v>
      </c>
      <c r="C20" s="74">
        <v>16.282258064516128</v>
      </c>
      <c r="D20" s="74">
        <v>16.939655172413794</v>
      </c>
      <c r="E20" s="74">
        <v>26.236877523553161</v>
      </c>
      <c r="F20" s="74">
        <v>19.716666666666669</v>
      </c>
      <c r="G20" s="74">
        <v>20.227777777777778</v>
      </c>
      <c r="H20" s="74">
        <v>20.227777777777778</v>
      </c>
      <c r="I20" s="74">
        <v>21.408602150537636</v>
      </c>
      <c r="J20" s="74">
        <v>15.81989247311828</v>
      </c>
      <c r="K20" s="74">
        <v>5.9777777777777779</v>
      </c>
      <c r="L20" s="74">
        <v>18.161073825503355</v>
      </c>
      <c r="M20" s="74">
        <v>16.586111111111112</v>
      </c>
      <c r="N20" s="74">
        <v>18</v>
      </c>
      <c r="O20" s="75">
        <v>17.995613236187008</v>
      </c>
      <c r="P20" s="76">
        <v>0.85026419451601409</v>
      </c>
    </row>
    <row r="21" spans="1:16" x14ac:dyDescent="0.25">
      <c r="A21" s="71" t="s">
        <v>26</v>
      </c>
      <c r="B21" s="46" t="s">
        <v>19</v>
      </c>
      <c r="C21" s="58">
        <v>0.24819193181585361</v>
      </c>
      <c r="D21" s="58">
        <v>0.32094732543895471</v>
      </c>
      <c r="E21" s="58">
        <v>0.45466790281106234</v>
      </c>
      <c r="F21" s="58">
        <v>0.58520900321543412</v>
      </c>
      <c r="G21" s="58">
        <v>0.35079394709428013</v>
      </c>
      <c r="H21" s="58">
        <v>0.35079394709428013</v>
      </c>
      <c r="I21" s="58">
        <v>0.35081189121924095</v>
      </c>
      <c r="J21" s="58">
        <v>0.27617438640949832</v>
      </c>
      <c r="K21" s="58">
        <v>0.12801522857737724</v>
      </c>
      <c r="L21" s="58">
        <v>0.33196751478273673</v>
      </c>
      <c r="M21" s="58">
        <v>0.29397863226822907</v>
      </c>
      <c r="N21" s="58">
        <v>0.28000000000000003</v>
      </c>
      <c r="O21" s="79">
        <v>0.32517325513602674</v>
      </c>
      <c r="P21" s="49"/>
    </row>
    <row r="22" spans="1:16" x14ac:dyDescent="0.25">
      <c r="A22" s="72" t="s">
        <v>27</v>
      </c>
      <c r="B22" s="73" t="s">
        <v>11</v>
      </c>
      <c r="C22" s="74">
        <v>14.979838709677418</v>
      </c>
      <c r="D22" s="74">
        <v>14.719827586206897</v>
      </c>
      <c r="E22" s="74">
        <v>14.51043068640646</v>
      </c>
      <c r="F22" s="74">
        <v>13.975</v>
      </c>
      <c r="G22" s="74">
        <v>9.7475694444444443</v>
      </c>
      <c r="H22" s="74">
        <v>9.7475694444444443</v>
      </c>
      <c r="I22" s="74">
        <v>9.966733870967742</v>
      </c>
      <c r="J22" s="74">
        <v>10.219086021505376</v>
      </c>
      <c r="K22" s="74">
        <v>8.843055555555555</v>
      </c>
      <c r="L22" s="74">
        <v>9.9221476510067124</v>
      </c>
      <c r="M22" s="74">
        <v>13.9375</v>
      </c>
      <c r="N22" s="74">
        <v>14</v>
      </c>
      <c r="O22" s="75">
        <v>12.036878605039467</v>
      </c>
      <c r="P22" s="76">
        <v>0.96190778361035567</v>
      </c>
    </row>
    <row r="23" spans="1:16" x14ac:dyDescent="0.25">
      <c r="A23" s="71" t="s">
        <v>27</v>
      </c>
      <c r="B23" s="46" t="s">
        <v>19</v>
      </c>
      <c r="C23" s="58">
        <v>0.22833903583355525</v>
      </c>
      <c r="D23" s="58">
        <v>0.27888934258881176</v>
      </c>
      <c r="E23" s="58">
        <v>0.25145625973026398</v>
      </c>
      <c r="F23" s="58">
        <v>0.41479099678456588</v>
      </c>
      <c r="G23" s="58">
        <v>0.16904419247421254</v>
      </c>
      <c r="H23" s="58">
        <v>0.16904419247421254</v>
      </c>
      <c r="I23" s="58">
        <v>0.16331980640152413</v>
      </c>
      <c r="J23" s="58">
        <v>0.17839879862968699</v>
      </c>
      <c r="K23" s="58">
        <v>0.18937568781416375</v>
      </c>
      <c r="L23" s="58">
        <v>0.18136761783251959</v>
      </c>
      <c r="M23" s="58">
        <v>0.24703362709861651</v>
      </c>
      <c r="N23" s="58">
        <v>0.23</v>
      </c>
      <c r="O23" s="79">
        <v>0.21750139582946557</v>
      </c>
      <c r="P23" s="49"/>
    </row>
    <row r="24" spans="1:16" x14ac:dyDescent="0.25">
      <c r="A24" s="72" t="s">
        <v>28</v>
      </c>
      <c r="B24" s="73" t="s">
        <v>11</v>
      </c>
      <c r="C24" s="74">
        <v>25</v>
      </c>
      <c r="D24" s="74">
        <v>11.781609195402298</v>
      </c>
      <c r="E24" s="74">
        <v>16.95827725437416</v>
      </c>
      <c r="F24" s="74">
        <v>0</v>
      </c>
      <c r="G24" s="74">
        <v>18.548387096774192</v>
      </c>
      <c r="H24" s="74">
        <v>22.361111111111111</v>
      </c>
      <c r="I24" s="74">
        <v>25</v>
      </c>
      <c r="J24" s="74">
        <v>25</v>
      </c>
      <c r="K24" s="74">
        <v>25</v>
      </c>
      <c r="L24" s="74">
        <v>19.328859060402685</v>
      </c>
      <c r="M24" s="74">
        <v>19.166666666666668</v>
      </c>
      <c r="N24" s="74">
        <v>25</v>
      </c>
      <c r="O24" s="75">
        <v>19.501366120218577</v>
      </c>
      <c r="P24" s="76">
        <v>1.3288546870636422</v>
      </c>
    </row>
    <row r="25" spans="1:16" x14ac:dyDescent="0.25">
      <c r="A25" s="71" t="s">
        <v>28</v>
      </c>
      <c r="B25" s="46" t="s">
        <v>19</v>
      </c>
      <c r="C25" s="58">
        <v>0.38107726034133044</v>
      </c>
      <c r="D25" s="58">
        <v>0.22322036205253845</v>
      </c>
      <c r="E25" s="58">
        <v>0.29387583745867374</v>
      </c>
      <c r="F25" s="58">
        <v>0</v>
      </c>
      <c r="G25" s="58">
        <v>0.33422945578725566</v>
      </c>
      <c r="H25" s="58">
        <v>0.38779061715311108</v>
      </c>
      <c r="I25" s="58">
        <v>0.40966230390996239</v>
      </c>
      <c r="J25" s="58">
        <v>0.4364353090243559</v>
      </c>
      <c r="K25" s="58">
        <v>0.5353796734183992</v>
      </c>
      <c r="L25" s="58">
        <v>0.35331354123218101</v>
      </c>
      <c r="M25" s="58">
        <v>0.33971739451528732</v>
      </c>
      <c r="N25" s="58">
        <v>0.390625</v>
      </c>
      <c r="O25" s="79">
        <v>0.35238158420515886</v>
      </c>
      <c r="P25" s="49"/>
    </row>
    <row r="26" spans="1:16" x14ac:dyDescent="0.25">
      <c r="A26" s="60" t="s">
        <v>29</v>
      </c>
      <c r="O26" s="84"/>
    </row>
    <row r="27" spans="1:16" x14ac:dyDescent="0.25">
      <c r="O27" s="85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B2952-5B4A-46FB-9A4E-A78D48A92548}">
  <dimension ref="A3:AB19"/>
  <sheetViews>
    <sheetView topLeftCell="A7" workbookViewId="0">
      <selection activeCell="A16" sqref="A16:N19"/>
    </sheetView>
  </sheetViews>
  <sheetFormatPr defaultRowHeight="15" x14ac:dyDescent="0.25"/>
  <cols>
    <col min="1" max="1" width="11.5703125" customWidth="1"/>
    <col min="2" max="2" width="6.5703125" customWidth="1"/>
    <col min="3" max="14" width="10.28515625" customWidth="1"/>
    <col min="17" max="17" width="17.85546875" customWidth="1"/>
  </cols>
  <sheetData>
    <row r="3" spans="1:28" x14ac:dyDescent="0.25">
      <c r="B3" s="57"/>
      <c r="C3" s="57"/>
    </row>
    <row r="4" spans="1:28" x14ac:dyDescent="0.25">
      <c r="B4" s="57"/>
      <c r="C4" s="57"/>
    </row>
    <row r="6" spans="1:28" x14ac:dyDescent="0.25">
      <c r="R6">
        <v>2014</v>
      </c>
      <c r="S6">
        <v>2015</v>
      </c>
      <c r="T6">
        <v>2016</v>
      </c>
      <c r="U6">
        <v>2017</v>
      </c>
      <c r="V6">
        <v>2018</v>
      </c>
      <c r="W6">
        <v>2019</v>
      </c>
      <c r="X6">
        <v>2020</v>
      </c>
      <c r="Y6">
        <v>2021</v>
      </c>
      <c r="Z6">
        <v>2022</v>
      </c>
      <c r="AA6">
        <v>2023</v>
      </c>
      <c r="AB6">
        <v>2024</v>
      </c>
    </row>
    <row r="7" spans="1:28" x14ac:dyDescent="0.25">
      <c r="B7" s="57"/>
      <c r="C7" s="57"/>
      <c r="Q7" t="s">
        <v>160</v>
      </c>
      <c r="R7" s="57">
        <v>-87222</v>
      </c>
      <c r="S7" s="57">
        <v>-110950</v>
      </c>
      <c r="T7" s="57">
        <v>-28159</v>
      </c>
      <c r="U7" s="57">
        <v>-31199.606</v>
      </c>
      <c r="V7" s="57">
        <v>-45061.891999999898</v>
      </c>
      <c r="W7" s="57">
        <v>-42009.928999999996</v>
      </c>
      <c r="X7" s="57">
        <v>-29318.467999999993</v>
      </c>
      <c r="Y7" s="57">
        <v>-80435.231999999989</v>
      </c>
      <c r="Z7">
        <v>-86765.32</v>
      </c>
      <c r="AA7">
        <f>-AA13</f>
        <v>-46142.329000000005</v>
      </c>
      <c r="AB7">
        <v>-88806.106</v>
      </c>
    </row>
    <row r="8" spans="1:28" x14ac:dyDescent="0.25">
      <c r="B8" s="57"/>
      <c r="C8" s="57"/>
      <c r="Q8" t="s">
        <v>161</v>
      </c>
      <c r="R8" s="57">
        <v>160838.80600000001</v>
      </c>
      <c r="S8" s="57">
        <v>166862.633</v>
      </c>
      <c r="T8" s="57">
        <v>80310.448999999993</v>
      </c>
      <c r="U8" s="57">
        <v>56105.484999999986</v>
      </c>
      <c r="V8" s="57">
        <v>39814.040999999997</v>
      </c>
      <c r="W8" s="57">
        <v>38864.148000000008</v>
      </c>
      <c r="X8" s="57">
        <v>52586.780000000013</v>
      </c>
      <c r="Y8" s="57">
        <v>35417.218000000008</v>
      </c>
      <c r="Z8">
        <v>33013.970999999998</v>
      </c>
      <c r="AA8">
        <f>AA15</f>
        <v>45671.701000000001</v>
      </c>
      <c r="AB8">
        <v>41387.358000000007</v>
      </c>
    </row>
    <row r="9" spans="1:28" x14ac:dyDescent="0.25">
      <c r="Q9" t="s">
        <v>162</v>
      </c>
      <c r="R9" s="57">
        <v>-225</v>
      </c>
      <c r="S9" s="57">
        <v>-188</v>
      </c>
      <c r="T9" s="57">
        <v>-313</v>
      </c>
      <c r="U9" s="57">
        <v>-178.553</v>
      </c>
      <c r="V9" s="57">
        <v>-189.69900000000001</v>
      </c>
      <c r="W9" s="57">
        <v>-185.67400000000001</v>
      </c>
      <c r="X9" s="57">
        <v>-149.01499999999999</v>
      </c>
      <c r="Y9" s="51">
        <v>-742.21500000000003</v>
      </c>
      <c r="Z9">
        <v>-269.99900000000002</v>
      </c>
      <c r="AA9">
        <f>-AA14</f>
        <v>-162.53700000000001</v>
      </c>
      <c r="AB9">
        <v>-900.71799999999996</v>
      </c>
    </row>
    <row r="10" spans="1:28" x14ac:dyDescent="0.25">
      <c r="Q10" t="s">
        <v>163</v>
      </c>
      <c r="R10" s="57">
        <v>205.845</v>
      </c>
      <c r="S10" s="57">
        <v>233.15</v>
      </c>
      <c r="T10" s="57">
        <v>238.69799999999998</v>
      </c>
      <c r="U10" s="57">
        <v>156.68200000000002</v>
      </c>
      <c r="V10" s="57">
        <v>199.49900000000002</v>
      </c>
      <c r="W10" s="57">
        <v>171.32299999999998</v>
      </c>
      <c r="X10" s="57">
        <v>218.19</v>
      </c>
      <c r="Y10" s="51">
        <v>118.096</v>
      </c>
      <c r="Z10">
        <v>215.99600000000001</v>
      </c>
      <c r="AA10">
        <f>AA16</f>
        <v>142.84399999999999</v>
      </c>
      <c r="AB10">
        <v>192.774</v>
      </c>
    </row>
    <row r="11" spans="1:28" x14ac:dyDescent="0.25">
      <c r="B11" s="57"/>
      <c r="C11" s="57"/>
    </row>
    <row r="12" spans="1:28" x14ac:dyDescent="0.25">
      <c r="B12" s="57"/>
      <c r="C12" s="57"/>
    </row>
    <row r="13" spans="1:28" x14ac:dyDescent="0.25">
      <c r="AA13">
        <v>46142.329000000005</v>
      </c>
      <c r="AB13">
        <v>88806.106</v>
      </c>
    </row>
    <row r="14" spans="1:28" x14ac:dyDescent="0.25">
      <c r="AA14">
        <v>162.53700000000001</v>
      </c>
      <c r="AB14">
        <v>900.71799999999996</v>
      </c>
    </row>
    <row r="15" spans="1:28" x14ac:dyDescent="0.25">
      <c r="AA15">
        <v>45671.701000000001</v>
      </c>
      <c r="AB15">
        <v>41387.358000000007</v>
      </c>
    </row>
    <row r="16" spans="1:28" ht="16.5" thickBot="1" x14ac:dyDescent="0.3">
      <c r="A16" s="172" t="s">
        <v>72</v>
      </c>
      <c r="B16" s="173"/>
      <c r="C16" s="190" t="s">
        <v>160</v>
      </c>
      <c r="D16" s="191"/>
      <c r="E16" s="191"/>
      <c r="F16" s="191"/>
      <c r="G16" s="191"/>
      <c r="H16" s="191"/>
      <c r="I16" s="190" t="s">
        <v>161</v>
      </c>
      <c r="J16" s="191"/>
      <c r="K16" s="191"/>
      <c r="L16" s="191"/>
      <c r="M16" s="191"/>
      <c r="N16" s="192"/>
      <c r="AA16">
        <v>142.84399999999999</v>
      </c>
      <c r="AB16">
        <v>192.774</v>
      </c>
    </row>
    <row r="17" spans="1:14" ht="16.5" thickBot="1" x14ac:dyDescent="0.3">
      <c r="A17" s="174"/>
      <c r="B17" s="175"/>
      <c r="C17" s="176">
        <f>W6</f>
        <v>2019</v>
      </c>
      <c r="D17" s="177">
        <f t="shared" ref="D17:H17" si="0">X6</f>
        <v>2020</v>
      </c>
      <c r="E17" s="177">
        <f t="shared" si="0"/>
        <v>2021</v>
      </c>
      <c r="F17" s="177">
        <f t="shared" si="0"/>
        <v>2022</v>
      </c>
      <c r="G17" s="177">
        <f t="shared" si="0"/>
        <v>2023</v>
      </c>
      <c r="H17" s="177">
        <f t="shared" si="0"/>
        <v>2024</v>
      </c>
      <c r="I17" s="176">
        <f>W6</f>
        <v>2019</v>
      </c>
      <c r="J17" s="177">
        <f t="shared" ref="J17:N17" si="1">X6</f>
        <v>2020</v>
      </c>
      <c r="K17" s="177">
        <f t="shared" si="1"/>
        <v>2021</v>
      </c>
      <c r="L17" s="177">
        <f t="shared" si="1"/>
        <v>2022</v>
      </c>
      <c r="M17" s="177">
        <f t="shared" si="1"/>
        <v>2023</v>
      </c>
      <c r="N17" s="178">
        <f t="shared" si="1"/>
        <v>2024</v>
      </c>
    </row>
    <row r="18" spans="1:14" ht="15.75" x14ac:dyDescent="0.25">
      <c r="A18" s="179" t="s">
        <v>117</v>
      </c>
      <c r="B18" s="180" t="s">
        <v>57</v>
      </c>
      <c r="C18" s="181">
        <f>W7</f>
        <v>-42009.928999999996</v>
      </c>
      <c r="D18" s="182">
        <f t="shared" ref="D18:H18" si="2">X7</f>
        <v>-29318.467999999993</v>
      </c>
      <c r="E18" s="182">
        <f t="shared" si="2"/>
        <v>-80435.231999999989</v>
      </c>
      <c r="F18" s="182">
        <f t="shared" si="2"/>
        <v>-86765.32</v>
      </c>
      <c r="G18" s="182">
        <f t="shared" si="2"/>
        <v>-46142.329000000005</v>
      </c>
      <c r="H18" s="182">
        <f t="shared" si="2"/>
        <v>-88806.106</v>
      </c>
      <c r="I18" s="181">
        <f>W8</f>
        <v>38864.148000000008</v>
      </c>
      <c r="J18" s="182">
        <f t="shared" ref="J18:N18" si="3">X8</f>
        <v>52586.780000000013</v>
      </c>
      <c r="K18" s="182">
        <f t="shared" si="3"/>
        <v>35417.218000000008</v>
      </c>
      <c r="L18" s="182">
        <f t="shared" si="3"/>
        <v>33013.970999999998</v>
      </c>
      <c r="M18" s="182">
        <f t="shared" si="3"/>
        <v>45671.701000000001</v>
      </c>
      <c r="N18" s="183">
        <f t="shared" si="3"/>
        <v>41387.358000000007</v>
      </c>
    </row>
    <row r="19" spans="1:14" ht="16.5" thickBot="1" x14ac:dyDescent="0.3">
      <c r="A19" s="174" t="s">
        <v>164</v>
      </c>
      <c r="B19" s="184" t="s">
        <v>11</v>
      </c>
      <c r="C19" s="185">
        <f>W9</f>
        <v>-185.67400000000001</v>
      </c>
      <c r="D19" s="186">
        <f t="shared" ref="D19:H19" si="4">X9</f>
        <v>-149.01499999999999</v>
      </c>
      <c r="E19" s="186">
        <f t="shared" si="4"/>
        <v>-742.21500000000003</v>
      </c>
      <c r="F19" s="186">
        <f t="shared" si="4"/>
        <v>-269.99900000000002</v>
      </c>
      <c r="G19" s="186">
        <f t="shared" si="4"/>
        <v>-162.53700000000001</v>
      </c>
      <c r="H19" s="186">
        <f t="shared" si="4"/>
        <v>-900.71799999999996</v>
      </c>
      <c r="I19" s="185">
        <f>W10</f>
        <v>171.32299999999998</v>
      </c>
      <c r="J19" s="186">
        <f t="shared" ref="J19:N19" si="5">X10</f>
        <v>218.19</v>
      </c>
      <c r="K19" s="186">
        <f t="shared" si="5"/>
        <v>118.096</v>
      </c>
      <c r="L19" s="186">
        <f t="shared" si="5"/>
        <v>215.99600000000001</v>
      </c>
      <c r="M19" s="186">
        <f t="shared" si="5"/>
        <v>142.84399999999999</v>
      </c>
      <c r="N19" s="187">
        <f t="shared" si="5"/>
        <v>192.774</v>
      </c>
    </row>
  </sheetData>
  <mergeCells count="2">
    <mergeCell ref="C16:H16"/>
    <mergeCell ref="I16:N16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C9DF6-714A-4F73-AA57-873916DBF2E3}">
  <dimension ref="A1:Q45"/>
  <sheetViews>
    <sheetView workbookViewId="0">
      <selection sqref="A1:P31"/>
    </sheetView>
  </sheetViews>
  <sheetFormatPr defaultRowHeight="15" x14ac:dyDescent="0.25"/>
  <cols>
    <col min="1" max="1" width="16.140625" customWidth="1"/>
    <col min="2" max="2" width="7.140625" customWidth="1"/>
    <col min="3" max="14" width="9.7109375" style="37" customWidth="1"/>
    <col min="15" max="15" width="10.7109375" style="37" customWidth="1"/>
    <col min="16" max="16" width="9.7109375" style="37" customWidth="1"/>
    <col min="17" max="17" width="13.42578125" customWidth="1"/>
  </cols>
  <sheetData>
    <row r="1" spans="1:16" ht="18.75" x14ac:dyDescent="0.3">
      <c r="A1" s="39" t="s">
        <v>154</v>
      </c>
    </row>
    <row r="2" spans="1:16" ht="9.9499999999999993" customHeight="1" x14ac:dyDescent="0.25">
      <c r="A2" s="41"/>
    </row>
    <row r="3" spans="1:16" ht="15.75" x14ac:dyDescent="0.25">
      <c r="A3" s="86" t="s">
        <v>55</v>
      </c>
    </row>
    <row r="4" spans="1:16" ht="15.75" thickBot="1" x14ac:dyDescent="0.3">
      <c r="A4" s="42"/>
      <c r="B4" s="42"/>
      <c r="C4" s="43" t="s">
        <v>36</v>
      </c>
      <c r="D4" s="44" t="s">
        <v>37</v>
      </c>
      <c r="E4" s="44" t="s">
        <v>38</v>
      </c>
      <c r="F4" s="44" t="s">
        <v>39</v>
      </c>
      <c r="G4" s="44" t="s">
        <v>40</v>
      </c>
      <c r="H4" s="44" t="s">
        <v>41</v>
      </c>
      <c r="I4" s="44" t="s">
        <v>42</v>
      </c>
      <c r="J4" s="44" t="s">
        <v>43</v>
      </c>
      <c r="K4" s="44" t="s">
        <v>44</v>
      </c>
      <c r="L4" s="44" t="s">
        <v>45</v>
      </c>
      <c r="M4" s="44" t="s">
        <v>46</v>
      </c>
      <c r="N4" s="44" t="s">
        <v>47</v>
      </c>
      <c r="O4" s="43">
        <v>2024</v>
      </c>
      <c r="P4" s="43" t="s">
        <v>149</v>
      </c>
    </row>
    <row r="5" spans="1:16" ht="30" customHeight="1" x14ac:dyDescent="0.25">
      <c r="A5" s="45" t="s">
        <v>56</v>
      </c>
      <c r="B5" s="46" t="s">
        <v>57</v>
      </c>
      <c r="C5" s="55">
        <v>251.59700000000001</v>
      </c>
      <c r="D5" s="55">
        <v>227.75</v>
      </c>
      <c r="E5" s="55">
        <v>233.227</v>
      </c>
      <c r="F5" s="55">
        <v>220.113</v>
      </c>
      <c r="G5" s="55">
        <v>258.28799999999995</v>
      </c>
      <c r="H5" s="55">
        <v>256.67</v>
      </c>
      <c r="I5" s="55">
        <v>314.13099999999997</v>
      </c>
      <c r="J5" s="55">
        <v>217.1</v>
      </c>
      <c r="K5" s="55">
        <v>212.863</v>
      </c>
      <c r="L5" s="55">
        <v>279.41800000000001</v>
      </c>
      <c r="M5" s="55">
        <v>271.40199999999999</v>
      </c>
      <c r="N5" s="55">
        <v>245.92099999999999</v>
      </c>
      <c r="O5" s="87">
        <v>2988.4799999999996</v>
      </c>
      <c r="P5" s="49">
        <v>0.88238368312986848</v>
      </c>
    </row>
    <row r="6" spans="1:16" ht="30" customHeight="1" x14ac:dyDescent="0.25">
      <c r="A6" s="45" t="s">
        <v>58</v>
      </c>
      <c r="B6" s="46" t="s">
        <v>57</v>
      </c>
      <c r="C6" s="55">
        <v>306.834</v>
      </c>
      <c r="D6" s="55">
        <v>277.20200000000006</v>
      </c>
      <c r="E6" s="55">
        <v>332.20600000000002</v>
      </c>
      <c r="F6" s="55">
        <v>384.40699999999998</v>
      </c>
      <c r="G6" s="55">
        <v>312.56900000000002</v>
      </c>
      <c r="H6" s="55">
        <v>233.958</v>
      </c>
      <c r="I6" s="55">
        <v>256.62700000000001</v>
      </c>
      <c r="J6" s="55">
        <v>243.857</v>
      </c>
      <c r="K6" s="55">
        <v>291.553</v>
      </c>
      <c r="L6" s="55">
        <v>209.37599999999998</v>
      </c>
      <c r="M6" s="55">
        <v>205.24</v>
      </c>
      <c r="N6" s="55">
        <v>181.261</v>
      </c>
      <c r="O6" s="56">
        <v>3235.0899999999997</v>
      </c>
      <c r="P6" s="49">
        <v>0.79171945669243748</v>
      </c>
    </row>
    <row r="7" spans="1:16" ht="30" customHeight="1" x14ac:dyDescent="0.25">
      <c r="A7" s="45" t="s">
        <v>59</v>
      </c>
      <c r="B7" s="46" t="s">
        <v>57</v>
      </c>
      <c r="C7" s="55">
        <v>3369.4050000000002</v>
      </c>
      <c r="D7" s="55">
        <v>2108.2109999999998</v>
      </c>
      <c r="E7" s="55">
        <v>4448.49</v>
      </c>
      <c r="F7" s="55">
        <v>2704.54</v>
      </c>
      <c r="G7" s="55">
        <v>2632.2049999999999</v>
      </c>
      <c r="H7" s="55">
        <v>4220.3050000000003</v>
      </c>
      <c r="I7" s="55">
        <v>6156.44</v>
      </c>
      <c r="J7" s="55">
        <v>4762.6679999999997</v>
      </c>
      <c r="K7" s="55">
        <v>1845.5550000000001</v>
      </c>
      <c r="L7" s="55">
        <v>4536.0780000000004</v>
      </c>
      <c r="M7" s="55">
        <v>4931.3450000000003</v>
      </c>
      <c r="N7" s="55">
        <v>6205.2470000000003</v>
      </c>
      <c r="O7" s="56">
        <v>47920.489000000009</v>
      </c>
      <c r="P7" s="49">
        <v>1.2653861944606224</v>
      </c>
    </row>
    <row r="8" spans="1:16" ht="30" customHeight="1" x14ac:dyDescent="0.25">
      <c r="A8" s="45" t="s">
        <v>60</v>
      </c>
      <c r="B8" s="46" t="s">
        <v>57</v>
      </c>
      <c r="C8" s="55">
        <v>8082.3190000000004</v>
      </c>
      <c r="D8" s="55">
        <v>7123.2129999999997</v>
      </c>
      <c r="E8" s="55">
        <v>5304.9750000000004</v>
      </c>
      <c r="F8" s="55">
        <v>4665.4049999999997</v>
      </c>
      <c r="G8" s="55">
        <v>5813.8849999999993</v>
      </c>
      <c r="H8" s="55">
        <v>3608.93</v>
      </c>
      <c r="I8" s="55">
        <v>2555.75</v>
      </c>
      <c r="J8" s="55">
        <v>1332.11</v>
      </c>
      <c r="K8" s="55">
        <v>1255.44</v>
      </c>
      <c r="L8" s="55">
        <v>3168.2449999999999</v>
      </c>
      <c r="M8" s="55">
        <v>2198.15</v>
      </c>
      <c r="N8" s="55">
        <v>1572.944</v>
      </c>
      <c r="O8" s="56">
        <v>46681.366000000002</v>
      </c>
      <c r="P8" s="49">
        <v>0.62843253896696127</v>
      </c>
    </row>
    <row r="9" spans="1:16" ht="30" customHeight="1" x14ac:dyDescent="0.25">
      <c r="A9" s="45" t="s">
        <v>61</v>
      </c>
      <c r="B9" s="46" t="s">
        <v>57</v>
      </c>
      <c r="C9" s="55">
        <v>101.66666666</v>
      </c>
      <c r="D9" s="55">
        <v>75.75</v>
      </c>
      <c r="E9" s="55">
        <v>566.25</v>
      </c>
      <c r="F9" s="55">
        <v>358.33333333000002</v>
      </c>
      <c r="G9" s="55">
        <v>140.83333334</v>
      </c>
      <c r="H9" s="55">
        <v>2483.0500000000002</v>
      </c>
      <c r="I9" s="55">
        <v>400.75000001000001</v>
      </c>
      <c r="J9" s="55">
        <v>1651.58333333</v>
      </c>
      <c r="K9" s="55">
        <v>3361.16666665</v>
      </c>
      <c r="L9" s="55">
        <v>249.16666667999999</v>
      </c>
      <c r="M9" s="55">
        <v>2856.0833333</v>
      </c>
      <c r="N9" s="55">
        <v>4948.7499999900001</v>
      </c>
      <c r="O9" s="56">
        <v>17193.383333289999</v>
      </c>
      <c r="P9" s="49">
        <v>4.5412057314972971</v>
      </c>
    </row>
    <row r="10" spans="1:16" ht="30" customHeight="1" thickBot="1" x14ac:dyDescent="0.3">
      <c r="A10" s="88" t="s">
        <v>62</v>
      </c>
      <c r="B10" s="89" t="s">
        <v>57</v>
      </c>
      <c r="C10" s="90">
        <v>187.65</v>
      </c>
      <c r="D10" s="90">
        <v>372.08333333000002</v>
      </c>
      <c r="E10" s="90">
        <v>132.5</v>
      </c>
      <c r="F10" s="90">
        <v>121.25</v>
      </c>
      <c r="G10" s="90">
        <v>71</v>
      </c>
      <c r="H10" s="90">
        <v>95.833000010000006</v>
      </c>
      <c r="I10" s="90">
        <v>0</v>
      </c>
      <c r="J10" s="90">
        <v>2.75</v>
      </c>
      <c r="K10" s="90">
        <v>606.33333331999995</v>
      </c>
      <c r="L10" s="90">
        <v>235.91666664000002</v>
      </c>
      <c r="M10" s="90">
        <v>114.66666667</v>
      </c>
      <c r="N10" s="90">
        <v>30</v>
      </c>
      <c r="O10" s="91">
        <v>1969.9829999700003</v>
      </c>
      <c r="P10" s="92">
        <v>4.3399630328231824</v>
      </c>
    </row>
    <row r="11" spans="1:16" ht="30" customHeight="1" x14ac:dyDescent="0.25">
      <c r="A11" s="45" t="s">
        <v>63</v>
      </c>
      <c r="B11" s="46" t="s">
        <v>57</v>
      </c>
      <c r="C11" s="55">
        <v>3722.6686666600003</v>
      </c>
      <c r="D11" s="55">
        <v>2411.7109999999998</v>
      </c>
      <c r="E11" s="55">
        <v>5247.9669999999996</v>
      </c>
      <c r="F11" s="55">
        <v>3282.98633333</v>
      </c>
      <c r="G11" s="55">
        <v>3031.32633334</v>
      </c>
      <c r="H11" s="55">
        <v>6960.0250000000005</v>
      </c>
      <c r="I11" s="55">
        <v>6871.3210000099998</v>
      </c>
      <c r="J11" s="55">
        <v>6631.3513333299998</v>
      </c>
      <c r="K11" s="55">
        <v>5419.5846666500001</v>
      </c>
      <c r="L11" s="55">
        <v>5064.6626666800003</v>
      </c>
      <c r="M11" s="55">
        <v>8058.8303333000003</v>
      </c>
      <c r="N11" s="55">
        <v>11399.917999990001</v>
      </c>
      <c r="O11" s="56">
        <v>68102.352333290008</v>
      </c>
      <c r="P11" s="93">
        <v>1.5119355827856693</v>
      </c>
    </row>
    <row r="12" spans="1:16" ht="30" customHeight="1" thickBot="1" x14ac:dyDescent="0.3">
      <c r="A12" s="88" t="s">
        <v>64</v>
      </c>
      <c r="B12" s="89" t="s">
        <v>57</v>
      </c>
      <c r="C12" s="90">
        <v>8576.8029999999999</v>
      </c>
      <c r="D12" s="90">
        <v>7772.4983333299997</v>
      </c>
      <c r="E12" s="90">
        <v>5769.6810000000005</v>
      </c>
      <c r="F12" s="90">
        <v>5171.0619999999999</v>
      </c>
      <c r="G12" s="90">
        <v>6197.4539999999997</v>
      </c>
      <c r="H12" s="90">
        <v>3938.7210000099999</v>
      </c>
      <c r="I12" s="90">
        <v>2812.377</v>
      </c>
      <c r="J12" s="90">
        <v>1578.7169999999999</v>
      </c>
      <c r="K12" s="90">
        <v>2153.3263333199998</v>
      </c>
      <c r="L12" s="90">
        <v>3613.5376666400002</v>
      </c>
      <c r="M12" s="90">
        <v>2518.0566666700001</v>
      </c>
      <c r="N12" s="90">
        <v>1784.2049999999999</v>
      </c>
      <c r="O12" s="91">
        <v>51886.43899997</v>
      </c>
      <c r="P12" s="92">
        <v>0.65827108540074653</v>
      </c>
    </row>
    <row r="13" spans="1:16" x14ac:dyDescent="0.25">
      <c r="A13" s="60" t="s">
        <v>65</v>
      </c>
      <c r="B13" s="61"/>
      <c r="D13" s="62"/>
      <c r="P13" s="63"/>
    </row>
    <row r="14" spans="1:16" ht="9.9499999999999993" customHeight="1" x14ac:dyDescent="0.25">
      <c r="A14" s="41"/>
      <c r="P14" s="63"/>
    </row>
    <row r="15" spans="1:16" s="95" customFormat="1" ht="16.5" thickBot="1" x14ac:dyDescent="0.3">
      <c r="A15" s="94" t="s">
        <v>66</v>
      </c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7"/>
    </row>
    <row r="16" spans="1:16" ht="15.75" hidden="1" thickBot="1" x14ac:dyDescent="0.3">
      <c r="A16" s="95"/>
      <c r="B16" s="95"/>
      <c r="C16" s="98" t="s">
        <v>36</v>
      </c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8">
        <v>2016</v>
      </c>
      <c r="P16" s="100" t="s">
        <v>149</v>
      </c>
    </row>
    <row r="17" spans="1:16" ht="30" customHeight="1" x14ac:dyDescent="0.25">
      <c r="A17" s="101" t="s">
        <v>67</v>
      </c>
      <c r="B17" s="46" t="s">
        <v>17</v>
      </c>
      <c r="C17" s="55">
        <v>869907.84000000008</v>
      </c>
      <c r="D17" s="55">
        <v>358675.36333333002</v>
      </c>
      <c r="E17" s="55">
        <v>1094593.3408983299</v>
      </c>
      <c r="F17" s="55">
        <v>557560.52333332994</v>
      </c>
      <c r="G17" s="55">
        <v>466517.43999998993</v>
      </c>
      <c r="H17" s="55">
        <v>2166507.3666666597</v>
      </c>
      <c r="I17" s="55">
        <v>1260443.90666668</v>
      </c>
      <c r="J17" s="55">
        <v>2145068.50999999</v>
      </c>
      <c r="K17" s="55">
        <v>2915082.3266666504</v>
      </c>
      <c r="L17" s="55">
        <v>906564.55000000994</v>
      </c>
      <c r="M17" s="55">
        <v>3098871.6766666705</v>
      </c>
      <c r="N17" s="55">
        <v>5109268.2633333402</v>
      </c>
      <c r="O17" s="87">
        <v>20949061.107564982</v>
      </c>
      <c r="P17" s="93">
        <v>1.8999995959998035</v>
      </c>
    </row>
    <row r="18" spans="1:16" ht="30" customHeight="1" x14ac:dyDescent="0.25">
      <c r="A18" s="102" t="s">
        <v>68</v>
      </c>
      <c r="B18" s="103" t="s">
        <v>69</v>
      </c>
      <c r="C18" s="104">
        <v>233.67855640520551</v>
      </c>
      <c r="D18" s="104">
        <v>148.72236488257923</v>
      </c>
      <c r="E18" s="104">
        <v>208.57473777909235</v>
      </c>
      <c r="F18" s="104">
        <v>169.83333670103491</v>
      </c>
      <c r="G18" s="104">
        <v>153.89878511891129</v>
      </c>
      <c r="H18" s="104">
        <v>311.27867596260927</v>
      </c>
      <c r="I18" s="104">
        <v>183.43545683062189</v>
      </c>
      <c r="J18" s="104">
        <v>323.47381433684683</v>
      </c>
      <c r="K18" s="104">
        <v>537.87928521624997</v>
      </c>
      <c r="L18" s="104">
        <v>178.99801223963516</v>
      </c>
      <c r="M18" s="104">
        <v>384.5311972708721</v>
      </c>
      <c r="N18" s="104">
        <v>448.18465039290822</v>
      </c>
      <c r="O18" s="105">
        <v>307.61141707765353</v>
      </c>
      <c r="P18" s="49">
        <v>1.2566670284319554</v>
      </c>
    </row>
    <row r="19" spans="1:16" ht="30" customHeight="1" x14ac:dyDescent="0.25">
      <c r="A19" s="102" t="s">
        <v>70</v>
      </c>
      <c r="B19" s="103" t="s">
        <v>17</v>
      </c>
      <c r="C19" s="106">
        <v>811434.28500000003</v>
      </c>
      <c r="D19" s="106">
        <v>630449.79</v>
      </c>
      <c r="E19" s="106">
        <v>526109.99000000011</v>
      </c>
      <c r="F19" s="106">
        <v>427331.12</v>
      </c>
      <c r="G19" s="106">
        <v>543197.38</v>
      </c>
      <c r="H19" s="106">
        <v>368491.33347725996</v>
      </c>
      <c r="I19" s="106">
        <v>322898.06937479996</v>
      </c>
      <c r="J19" s="106">
        <v>197636.29595439995</v>
      </c>
      <c r="K19" s="106">
        <v>35765.833660160046</v>
      </c>
      <c r="L19" s="106">
        <v>327977.74666666001</v>
      </c>
      <c r="M19" s="106">
        <v>230052.05333332997</v>
      </c>
      <c r="N19" s="107">
        <v>189696.77000000002</v>
      </c>
      <c r="O19" s="108">
        <v>4611040.6674666107</v>
      </c>
      <c r="P19" s="49">
        <v>0.50966504086011244</v>
      </c>
    </row>
    <row r="20" spans="1:16" ht="30" customHeight="1" x14ac:dyDescent="0.25">
      <c r="A20" s="101" t="s">
        <v>71</v>
      </c>
      <c r="B20" s="46" t="s">
        <v>69</v>
      </c>
      <c r="C20" s="109">
        <v>94.608012449394025</v>
      </c>
      <c r="D20" s="109">
        <v>81.112888412790966</v>
      </c>
      <c r="E20" s="109">
        <v>91.185282167246342</v>
      </c>
      <c r="F20" s="109">
        <v>82.638947280075158</v>
      </c>
      <c r="G20" s="109">
        <v>87.648473066520552</v>
      </c>
      <c r="H20" s="109">
        <v>93.55608926763901</v>
      </c>
      <c r="I20" s="109">
        <v>114.81322360935251</v>
      </c>
      <c r="J20" s="109">
        <v>125.1879190218386</v>
      </c>
      <c r="K20" s="109">
        <v>16.609574269691052</v>
      </c>
      <c r="L20" s="109">
        <v>90.763616412396701</v>
      </c>
      <c r="M20" s="109">
        <v>91.360951633214</v>
      </c>
      <c r="N20" s="109">
        <v>106.32005290871847</v>
      </c>
      <c r="O20" s="78">
        <v>88.867934595960165</v>
      </c>
      <c r="P20" s="49">
        <v>0.7742479537132263</v>
      </c>
    </row>
    <row r="21" spans="1:16" ht="9.9499999999999993" customHeight="1" x14ac:dyDescent="0.25">
      <c r="A21" s="41"/>
      <c r="P21" s="63"/>
    </row>
    <row r="22" spans="1:16" s="95" customFormat="1" ht="16.5" thickBot="1" x14ac:dyDescent="0.3">
      <c r="A22" s="94" t="s">
        <v>72</v>
      </c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7"/>
    </row>
    <row r="23" spans="1:16" ht="15.75" hidden="1" thickBot="1" x14ac:dyDescent="0.3">
      <c r="A23" s="95"/>
      <c r="B23" s="95"/>
      <c r="C23" s="99" t="s">
        <v>36</v>
      </c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8">
        <v>2016</v>
      </c>
      <c r="P23" s="100" t="s">
        <v>149</v>
      </c>
    </row>
    <row r="24" spans="1:16" ht="30" customHeight="1" x14ac:dyDescent="0.25">
      <c r="A24" s="110" t="s">
        <v>73</v>
      </c>
      <c r="B24" s="46" t="s">
        <v>57</v>
      </c>
      <c r="C24" s="55">
        <v>3400.0590000000002</v>
      </c>
      <c r="D24" s="55">
        <v>3268.9969999999994</v>
      </c>
      <c r="E24" s="55">
        <v>6414.698999999996</v>
      </c>
      <c r="F24" s="55">
        <v>4106.5569999999998</v>
      </c>
      <c r="G24" s="55">
        <v>3880.5410000000002</v>
      </c>
      <c r="H24" s="55">
        <v>11511.112999999999</v>
      </c>
      <c r="I24" s="55">
        <v>6366.6880000000001</v>
      </c>
      <c r="J24" s="55">
        <v>9228.8770000000004</v>
      </c>
      <c r="K24" s="55">
        <v>9139.4580000000005</v>
      </c>
      <c r="L24" s="55">
        <v>5824.7739999999949</v>
      </c>
      <c r="M24" s="55">
        <v>11089.830999999987</v>
      </c>
      <c r="N24" s="55">
        <v>14589.789000000006</v>
      </c>
      <c r="O24" s="87">
        <v>88821.382999999987</v>
      </c>
      <c r="P24" s="93">
        <v>1.9249436455624072</v>
      </c>
    </row>
    <row r="25" spans="1:16" ht="30" customHeight="1" x14ac:dyDescent="0.25">
      <c r="A25" s="110" t="s">
        <v>74</v>
      </c>
      <c r="B25" s="46" t="s">
        <v>11</v>
      </c>
      <c r="C25" s="55">
        <v>58.822000000000003</v>
      </c>
      <c r="D25" s="55">
        <v>73.481999999999999</v>
      </c>
      <c r="E25" s="55">
        <v>65.573999999999998</v>
      </c>
      <c r="F25" s="55">
        <v>125.666</v>
      </c>
      <c r="G25" s="55">
        <v>65.695999999999998</v>
      </c>
      <c r="H25" s="55">
        <v>900.71799999999996</v>
      </c>
      <c r="I25" s="55">
        <v>75.150000000000006</v>
      </c>
      <c r="J25" s="55">
        <v>131.00899999999999</v>
      </c>
      <c r="K25" s="55">
        <v>111.961</v>
      </c>
      <c r="L25" s="55">
        <v>96.628</v>
      </c>
      <c r="M25" s="55">
        <v>197.078</v>
      </c>
      <c r="N25" s="55">
        <v>99</v>
      </c>
      <c r="O25" s="78">
        <v>900.71799999999996</v>
      </c>
      <c r="P25" s="49">
        <v>5.5416182161600123</v>
      </c>
    </row>
    <row r="26" spans="1:16" ht="30" customHeight="1" x14ac:dyDescent="0.25">
      <c r="A26" s="110" t="s">
        <v>75</v>
      </c>
      <c r="B26" s="46" t="s">
        <v>57</v>
      </c>
      <c r="C26" s="55">
        <v>3279.9319999999998</v>
      </c>
      <c r="D26" s="55">
        <v>4500.04</v>
      </c>
      <c r="E26" s="55">
        <v>1735.4639999999999</v>
      </c>
      <c r="F26" s="55">
        <v>3981.8580000000002</v>
      </c>
      <c r="G26" s="55">
        <v>5429.3040000000001</v>
      </c>
      <c r="H26" s="55">
        <v>3942.38</v>
      </c>
      <c r="I26" s="55">
        <v>2473.444</v>
      </c>
      <c r="J26" s="55">
        <v>2467.8429999999998</v>
      </c>
      <c r="K26" s="55">
        <v>6064.5800000000036</v>
      </c>
      <c r="L26" s="55">
        <v>3578.0889999999981</v>
      </c>
      <c r="M26" s="55">
        <v>2623.7730000000029</v>
      </c>
      <c r="N26" s="55">
        <v>1637.5710000000015</v>
      </c>
      <c r="O26" s="56">
        <v>41714.278000000006</v>
      </c>
      <c r="P26" s="49">
        <v>0.91335065448952746</v>
      </c>
    </row>
    <row r="27" spans="1:16" ht="30" customHeight="1" x14ac:dyDescent="0.25">
      <c r="A27" s="110" t="s">
        <v>76</v>
      </c>
      <c r="B27" s="46" t="s">
        <v>11</v>
      </c>
      <c r="C27" s="55">
        <v>66.494</v>
      </c>
      <c r="D27" s="55">
        <v>54.323999999999998</v>
      </c>
      <c r="E27" s="55">
        <v>41.478000000000002</v>
      </c>
      <c r="F27" s="55">
        <v>51.405000000000001</v>
      </c>
      <c r="G27" s="55">
        <v>102.242</v>
      </c>
      <c r="H27" s="55">
        <v>192.774</v>
      </c>
      <c r="I27" s="55">
        <v>45.442999999999998</v>
      </c>
      <c r="J27" s="55">
        <v>43.581000000000003</v>
      </c>
      <c r="K27" s="55">
        <v>95.131</v>
      </c>
      <c r="L27" s="55">
        <v>71.72</v>
      </c>
      <c r="M27" s="55">
        <v>88.123000000000005</v>
      </c>
      <c r="N27" s="55">
        <v>47</v>
      </c>
      <c r="O27" s="78">
        <v>192.774</v>
      </c>
      <c r="P27" s="49">
        <v>1.3495421578785249</v>
      </c>
    </row>
    <row r="28" spans="1:16" ht="30" customHeight="1" x14ac:dyDescent="0.25">
      <c r="A28" s="110" t="s">
        <v>77</v>
      </c>
      <c r="B28" s="46" t="s">
        <v>69</v>
      </c>
      <c r="C28" s="109">
        <v>193.91</v>
      </c>
      <c r="D28" s="109">
        <v>145.76271551724147</v>
      </c>
      <c r="E28" s="109">
        <v>168.45646029609685</v>
      </c>
      <c r="F28" s="109">
        <v>155.4708333333335</v>
      </c>
      <c r="G28" s="109">
        <v>154.60690860215092</v>
      </c>
      <c r="H28" s="109">
        <v>172.8129513888893</v>
      </c>
      <c r="I28" s="109">
        <v>163.64637096774229</v>
      </c>
      <c r="J28" s="109">
        <v>211.53716397849689</v>
      </c>
      <c r="K28" s="109">
        <v>242.52239583333537</v>
      </c>
      <c r="L28" s="109">
        <v>165.33221476510067</v>
      </c>
      <c r="M28" s="109">
        <v>235.19682638888884</v>
      </c>
      <c r="N28" s="109">
        <v>313.9974563172043</v>
      </c>
      <c r="O28" s="78">
        <v>193.77913279827004</v>
      </c>
      <c r="P28" s="49">
        <v>0.94307356965703604</v>
      </c>
    </row>
    <row r="29" spans="1:16" ht="30" customHeight="1" x14ac:dyDescent="0.25">
      <c r="A29" s="110" t="s">
        <v>78</v>
      </c>
      <c r="B29" s="46" t="s">
        <v>69</v>
      </c>
      <c r="C29" s="109">
        <v>700</v>
      </c>
      <c r="D29" s="109">
        <v>800</v>
      </c>
      <c r="E29" s="109">
        <v>950</v>
      </c>
      <c r="F29" s="109">
        <v>680</v>
      </c>
      <c r="G29" s="109">
        <v>630</v>
      </c>
      <c r="H29" s="109">
        <v>899</v>
      </c>
      <c r="I29" s="109">
        <v>850</v>
      </c>
      <c r="J29" s="109">
        <v>900</v>
      </c>
      <c r="K29" s="109">
        <v>980</v>
      </c>
      <c r="L29" s="109">
        <v>980</v>
      </c>
      <c r="M29" s="109">
        <v>1643.13</v>
      </c>
      <c r="N29" s="109">
        <v>1419.38</v>
      </c>
      <c r="O29" s="78">
        <v>1643.13</v>
      </c>
      <c r="P29" s="49">
        <v>1.663087044534413</v>
      </c>
    </row>
    <row r="30" spans="1:16" ht="30" customHeight="1" x14ac:dyDescent="0.25">
      <c r="A30" s="110" t="s">
        <v>79</v>
      </c>
      <c r="B30" s="46" t="s">
        <v>69</v>
      </c>
      <c r="C30" s="109">
        <v>70.760000000000005</v>
      </c>
      <c r="D30" s="109">
        <v>66.109913793103445</v>
      </c>
      <c r="E30" s="109">
        <v>72.089502018842524</v>
      </c>
      <c r="F30" s="109">
        <v>63.666666666666664</v>
      </c>
      <c r="G30" s="109">
        <v>67.147177419354833</v>
      </c>
      <c r="H30" s="109">
        <v>71.177083333333329</v>
      </c>
      <c r="I30" s="109">
        <v>85.376344086021504</v>
      </c>
      <c r="J30" s="109">
        <v>78.252688172043008</v>
      </c>
      <c r="K30" s="109">
        <v>65.026041666666671</v>
      </c>
      <c r="L30" s="109">
        <v>83.223154362416111</v>
      </c>
      <c r="M30" s="109">
        <v>71.743055555555557</v>
      </c>
      <c r="N30" s="109">
        <v>82.721774193548384</v>
      </c>
      <c r="O30" s="78">
        <v>73.204171220400724</v>
      </c>
      <c r="P30" s="49">
        <v>0.93643074407102767</v>
      </c>
    </row>
    <row r="31" spans="1:16" ht="30" customHeight="1" thickBot="1" x14ac:dyDescent="0.3">
      <c r="A31" s="111" t="s">
        <v>80</v>
      </c>
      <c r="B31" s="89" t="s">
        <v>69</v>
      </c>
      <c r="C31" s="112">
        <v>-400</v>
      </c>
      <c r="D31" s="112">
        <v>-400</v>
      </c>
      <c r="E31" s="112">
        <v>-60</v>
      </c>
      <c r="F31" s="112">
        <v>-300</v>
      </c>
      <c r="G31" s="112">
        <v>-400</v>
      </c>
      <c r="H31" s="112">
        <v>-400</v>
      </c>
      <c r="I31" s="112">
        <v>0</v>
      </c>
      <c r="J31" s="112">
        <v>-20</v>
      </c>
      <c r="K31" s="112">
        <v>-400</v>
      </c>
      <c r="L31" s="112">
        <v>-400</v>
      </c>
      <c r="M31" s="112">
        <v>-400</v>
      </c>
      <c r="N31" s="112">
        <v>-100</v>
      </c>
      <c r="O31" s="113">
        <v>-400</v>
      </c>
      <c r="P31" s="114">
        <v>1</v>
      </c>
    </row>
    <row r="32" spans="1:16" x14ac:dyDescent="0.25">
      <c r="A32" s="60"/>
      <c r="B32" s="61"/>
      <c r="D32" s="62"/>
    </row>
    <row r="33" spans="1:17" x14ac:dyDescent="0.25"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</row>
    <row r="34" spans="1:17" ht="15.75" x14ac:dyDescent="0.25">
      <c r="A34" s="86" t="s">
        <v>81</v>
      </c>
    </row>
    <row r="35" spans="1:17" ht="15.75" thickBot="1" x14ac:dyDescent="0.3">
      <c r="A35" s="42"/>
      <c r="B35" s="42"/>
      <c r="C35" s="43" t="s">
        <v>36</v>
      </c>
      <c r="D35" s="44" t="s">
        <v>37</v>
      </c>
      <c r="E35" s="44" t="s">
        <v>38</v>
      </c>
      <c r="F35" s="44" t="s">
        <v>39</v>
      </c>
      <c r="G35" s="44" t="s">
        <v>40</v>
      </c>
      <c r="H35" s="44" t="s">
        <v>41</v>
      </c>
      <c r="I35" s="44" t="s">
        <v>42</v>
      </c>
      <c r="J35" s="44" t="s">
        <v>82</v>
      </c>
      <c r="K35" s="44" t="s">
        <v>44</v>
      </c>
      <c r="L35" s="44" t="s">
        <v>45</v>
      </c>
      <c r="M35" s="44" t="s">
        <v>46</v>
      </c>
      <c r="N35" s="44" t="s">
        <v>47</v>
      </c>
      <c r="O35" s="43">
        <v>2024</v>
      </c>
      <c r="P35" s="43" t="s">
        <v>149</v>
      </c>
    </row>
    <row r="36" spans="1:17" ht="30" customHeight="1" x14ac:dyDescent="0.25">
      <c r="A36" s="45" t="s">
        <v>56</v>
      </c>
      <c r="B36" s="46" t="s">
        <v>17</v>
      </c>
      <c r="C36" s="55">
        <v>46890.789999999986</v>
      </c>
      <c r="D36" s="55">
        <v>34109.72</v>
      </c>
      <c r="E36" s="55">
        <v>33330.760000000009</v>
      </c>
      <c r="F36" s="55">
        <v>31203.540000000008</v>
      </c>
      <c r="G36" s="55">
        <v>41076.589999999975</v>
      </c>
      <c r="H36" s="55">
        <v>49018.59</v>
      </c>
      <c r="I36" s="55">
        <v>75965.960000000065</v>
      </c>
      <c r="J36" s="55">
        <v>45431.670000000013</v>
      </c>
      <c r="K36" s="55">
        <v>42351.510000000038</v>
      </c>
      <c r="L36" s="55">
        <v>53600.350000000006</v>
      </c>
      <c r="M36" s="55">
        <v>72320.290000000052</v>
      </c>
      <c r="N36" s="55">
        <v>62148.129999999939</v>
      </c>
      <c r="O36" s="87">
        <v>587447.89999999991</v>
      </c>
      <c r="P36" s="93">
        <v>0.76831256560499839</v>
      </c>
      <c r="Q36" s="115"/>
    </row>
    <row r="37" spans="1:17" ht="30" customHeight="1" x14ac:dyDescent="0.25">
      <c r="A37" s="45" t="s">
        <v>58</v>
      </c>
      <c r="B37" s="46" t="s">
        <v>17</v>
      </c>
      <c r="C37" s="55">
        <v>40829.720000000023</v>
      </c>
      <c r="D37" s="55">
        <v>32586.999999999982</v>
      </c>
      <c r="E37" s="55">
        <v>30100.34000000004</v>
      </c>
      <c r="F37" s="55">
        <v>23928.489999999969</v>
      </c>
      <c r="G37" s="55">
        <v>29085.480000000014</v>
      </c>
      <c r="H37" s="55">
        <v>32160.320000000018</v>
      </c>
      <c r="I37" s="55">
        <v>39353.229999999967</v>
      </c>
      <c r="J37" s="55">
        <v>44647.95999999997</v>
      </c>
      <c r="K37" s="55">
        <v>43593.71000000005</v>
      </c>
      <c r="L37" s="55">
        <v>32837.68</v>
      </c>
      <c r="M37" s="55">
        <v>49064.219999999958</v>
      </c>
      <c r="N37" s="55">
        <v>41642.650000000023</v>
      </c>
      <c r="O37" s="56">
        <v>439830.8</v>
      </c>
      <c r="P37" s="49">
        <v>0.65737184848104913</v>
      </c>
    </row>
    <row r="38" spans="1:17" ht="30" customHeight="1" x14ac:dyDescent="0.25">
      <c r="A38" s="45" t="s">
        <v>59</v>
      </c>
      <c r="B38" s="46" t="s">
        <v>17</v>
      </c>
      <c r="C38" s="55">
        <v>758017.05</v>
      </c>
      <c r="D38" s="55">
        <v>273282.31</v>
      </c>
      <c r="E38" s="55">
        <v>660239.69999999995</v>
      </c>
      <c r="F38" s="55">
        <v>345779.89999999997</v>
      </c>
      <c r="G38" s="55">
        <v>345059.6</v>
      </c>
      <c r="H38" s="55">
        <v>558459.94999999995</v>
      </c>
      <c r="I38" s="55">
        <v>882882.45</v>
      </c>
      <c r="J38" s="55">
        <v>763758.84</v>
      </c>
      <c r="K38" s="55">
        <v>290818.15000000002</v>
      </c>
      <c r="L38" s="55">
        <v>674726.7</v>
      </c>
      <c r="M38" s="55">
        <v>683581.8</v>
      </c>
      <c r="N38" s="55">
        <v>855268.65</v>
      </c>
      <c r="O38" s="56">
        <v>7091875.1000000006</v>
      </c>
      <c r="P38" s="49">
        <v>0.94159926566391217</v>
      </c>
      <c r="Q38" s="115"/>
    </row>
    <row r="39" spans="1:17" ht="30" customHeight="1" x14ac:dyDescent="0.25">
      <c r="A39" s="45" t="s">
        <v>60</v>
      </c>
      <c r="B39" s="46" t="s">
        <v>17</v>
      </c>
      <c r="C39" s="55">
        <v>794079.56500000006</v>
      </c>
      <c r="D39" s="55">
        <v>637000.29</v>
      </c>
      <c r="E39" s="55">
        <v>502084.65</v>
      </c>
      <c r="F39" s="55">
        <v>413301.9</v>
      </c>
      <c r="G39" s="55">
        <v>530886.9</v>
      </c>
      <c r="H39" s="55">
        <v>340081.35</v>
      </c>
      <c r="I39" s="55">
        <v>258783.55</v>
      </c>
      <c r="J39" s="55">
        <v>149953.12</v>
      </c>
      <c r="K39" s="55">
        <v>136423.29999999999</v>
      </c>
      <c r="L39" s="55">
        <v>319605.90000000002</v>
      </c>
      <c r="M39" s="55">
        <v>202042</v>
      </c>
      <c r="N39" s="55">
        <v>151054.12</v>
      </c>
      <c r="O39" s="56">
        <v>4435296.6449999996</v>
      </c>
      <c r="P39" s="49">
        <v>0.52623357260872694</v>
      </c>
    </row>
    <row r="40" spans="1:17" ht="30" customHeight="1" x14ac:dyDescent="0.25">
      <c r="A40" s="45" t="s">
        <v>61</v>
      </c>
      <c r="B40" s="46" t="s">
        <v>17</v>
      </c>
      <c r="C40" s="55">
        <v>65000</v>
      </c>
      <c r="D40" s="55">
        <v>51283.333333330003</v>
      </c>
      <c r="E40" s="55">
        <v>401022.88089833001</v>
      </c>
      <c r="F40" s="55">
        <v>180577.08333333</v>
      </c>
      <c r="G40" s="55">
        <v>80381.249999990003</v>
      </c>
      <c r="H40" s="55">
        <v>1559028.8266666599</v>
      </c>
      <c r="I40" s="55">
        <v>301595.49666668003</v>
      </c>
      <c r="J40" s="55">
        <v>1335877.99999999</v>
      </c>
      <c r="K40" s="55">
        <v>2581912.6666666502</v>
      </c>
      <c r="L40" s="55">
        <v>178237.50000001001</v>
      </c>
      <c r="M40" s="55">
        <v>2342969.5866666702</v>
      </c>
      <c r="N40" s="55">
        <v>4191851.4833333399</v>
      </c>
      <c r="O40" s="56">
        <v>13269738.10756498</v>
      </c>
      <c r="P40" s="49">
        <v>4.8616089710087538</v>
      </c>
      <c r="Q40" s="115"/>
    </row>
    <row r="41" spans="1:17" ht="30" customHeight="1" thickBot="1" x14ac:dyDescent="0.3">
      <c r="A41" s="88" t="s">
        <v>62</v>
      </c>
      <c r="B41" s="89" t="s">
        <v>17</v>
      </c>
      <c r="C41" s="90">
        <v>-23475</v>
      </c>
      <c r="D41" s="90">
        <v>-39137.5</v>
      </c>
      <c r="E41" s="90">
        <v>-6075</v>
      </c>
      <c r="F41" s="90">
        <v>-9899.2699999999968</v>
      </c>
      <c r="G41" s="90">
        <v>-16775</v>
      </c>
      <c r="H41" s="90">
        <v>-3750.3365227399918</v>
      </c>
      <c r="I41" s="90">
        <v>24761.289374799991</v>
      </c>
      <c r="J41" s="90">
        <v>3035.2159544000006</v>
      </c>
      <c r="K41" s="90">
        <v>-144251.17633983999</v>
      </c>
      <c r="L41" s="90">
        <v>-24465.833333340001</v>
      </c>
      <c r="M41" s="90">
        <v>-21054.16666667</v>
      </c>
      <c r="N41" s="90">
        <v>-3000</v>
      </c>
      <c r="O41" s="91">
        <v>-264086.77753338998</v>
      </c>
      <c r="P41" s="92">
        <v>5.2547705230318797</v>
      </c>
    </row>
    <row r="42" spans="1:17" ht="30" customHeight="1" x14ac:dyDescent="0.25">
      <c r="A42" s="45" t="s">
        <v>63</v>
      </c>
      <c r="B42" s="46" t="s">
        <v>17</v>
      </c>
      <c r="C42" s="55">
        <v>869907.84000000008</v>
      </c>
      <c r="D42" s="55">
        <v>358675.36333333002</v>
      </c>
      <c r="E42" s="55">
        <v>1094593.3408983299</v>
      </c>
      <c r="F42" s="55">
        <v>557560.52333332994</v>
      </c>
      <c r="G42" s="55">
        <v>466517.43999998993</v>
      </c>
      <c r="H42" s="55">
        <v>2166507.3666666597</v>
      </c>
      <c r="I42" s="55">
        <v>1260443.90666668</v>
      </c>
      <c r="J42" s="55">
        <v>2145068.50999999</v>
      </c>
      <c r="K42" s="55">
        <v>2915082.3266666504</v>
      </c>
      <c r="L42" s="55">
        <v>906564.55000000994</v>
      </c>
      <c r="M42" s="55">
        <v>3098871.6766666705</v>
      </c>
      <c r="N42" s="55">
        <v>5109268.2633333402</v>
      </c>
      <c r="O42" s="56">
        <v>20949061.107564982</v>
      </c>
      <c r="P42" s="93">
        <v>1.8999995959998035</v>
      </c>
    </row>
    <row r="43" spans="1:17" ht="30" customHeight="1" thickBot="1" x14ac:dyDescent="0.3">
      <c r="A43" s="88" t="s">
        <v>64</v>
      </c>
      <c r="B43" s="89" t="s">
        <v>17</v>
      </c>
      <c r="C43" s="90">
        <v>811434.28500000003</v>
      </c>
      <c r="D43" s="90">
        <v>630449.79</v>
      </c>
      <c r="E43" s="90">
        <v>526109.99000000011</v>
      </c>
      <c r="F43" s="90">
        <v>427331.12</v>
      </c>
      <c r="G43" s="90">
        <v>543197.38</v>
      </c>
      <c r="H43" s="90">
        <v>368491.33347725996</v>
      </c>
      <c r="I43" s="90">
        <v>322898.06937479996</v>
      </c>
      <c r="J43" s="90">
        <v>197636.29595439995</v>
      </c>
      <c r="K43" s="90">
        <v>35765.833660160046</v>
      </c>
      <c r="L43" s="90">
        <v>327977.74666666001</v>
      </c>
      <c r="M43" s="90">
        <v>230052.05333332997</v>
      </c>
      <c r="N43" s="90">
        <v>189696.77000000002</v>
      </c>
      <c r="O43" s="91">
        <v>4611040.6674666107</v>
      </c>
      <c r="P43" s="92">
        <v>0.50966504086011244</v>
      </c>
    </row>
    <row r="44" spans="1:17" x14ac:dyDescent="0.25">
      <c r="A44" s="60" t="s">
        <v>65</v>
      </c>
      <c r="B44" s="61"/>
      <c r="D44" s="62"/>
      <c r="P44" s="63"/>
    </row>
    <row r="45" spans="1:17" x14ac:dyDescent="0.25">
      <c r="A45" s="60"/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D387C-491F-43D9-BB6A-B96C00F0E789}">
  <dimension ref="A1:U29"/>
  <sheetViews>
    <sheetView topLeftCell="A4" workbookViewId="0">
      <selection activeCell="A4" sqref="A4:P29"/>
    </sheetView>
  </sheetViews>
  <sheetFormatPr defaultRowHeight="15" x14ac:dyDescent="0.25"/>
  <cols>
    <col min="1" max="1" width="16.140625" customWidth="1"/>
    <col min="2" max="2" width="6.42578125" customWidth="1"/>
    <col min="3" max="14" width="9.7109375" style="37" customWidth="1"/>
    <col min="15" max="15" width="10.7109375" style="37" customWidth="1"/>
    <col min="16" max="16" width="9.7109375" style="37" customWidth="1"/>
  </cols>
  <sheetData>
    <row r="1" spans="1:21" s="37" customFormat="1" hidden="1" x14ac:dyDescent="0.25">
      <c r="A1" s="163" t="s">
        <v>143</v>
      </c>
      <c r="B1" t="s">
        <v>17</v>
      </c>
      <c r="Q1"/>
      <c r="R1"/>
      <c r="S1"/>
      <c r="T1"/>
      <c r="U1"/>
    </row>
    <row r="2" spans="1:21" hidden="1" x14ac:dyDescent="0.25">
      <c r="A2" s="164" t="s">
        <v>144</v>
      </c>
      <c r="B2" s="71" t="s">
        <v>17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spans="1:21" hidden="1" x14ac:dyDescent="0.25">
      <c r="A3" s="162" t="s">
        <v>145</v>
      </c>
      <c r="B3" s="142" t="s">
        <v>19</v>
      </c>
      <c r="C3" s="165" t="e">
        <f>(#REF!-#REF!)/#REF!</f>
        <v>#REF!</v>
      </c>
      <c r="D3" s="165" t="e">
        <f>(#REF!-#REF!)/#REF!</f>
        <v>#REF!</v>
      </c>
      <c r="E3" s="165" t="e">
        <f>(#REF!-#REF!)/#REF!</f>
        <v>#REF!</v>
      </c>
      <c r="F3" s="165" t="e">
        <f>(#REF!-#REF!)/#REF!</f>
        <v>#REF!</v>
      </c>
      <c r="G3" s="165" t="e">
        <f>(#REF!-#REF!)/#REF!</f>
        <v>#REF!</v>
      </c>
      <c r="H3" s="165" t="e">
        <f>(#REF!-#REF!)/#REF!</f>
        <v>#REF!</v>
      </c>
      <c r="I3" s="165" t="e">
        <f>(#REF!-#REF!)/#REF!</f>
        <v>#REF!</v>
      </c>
      <c r="J3" s="165" t="e">
        <f>(#REF!-#REF!)/#REF!</f>
        <v>#REF!</v>
      </c>
      <c r="K3" s="165" t="e">
        <f>(#REF!-#REF!)/#REF!</f>
        <v>#REF!</v>
      </c>
      <c r="L3" s="165" t="e">
        <f>(#REF!-#REF!)/#REF!</f>
        <v>#REF!</v>
      </c>
      <c r="M3" s="165" t="e">
        <f>(#REF!-#REF!)/#REF!</f>
        <v>#REF!</v>
      </c>
      <c r="N3" s="165" t="e">
        <f>(#REF!-#REF!)/#REF!</f>
        <v>#REF!</v>
      </c>
    </row>
    <row r="4" spans="1:21" ht="18.75" x14ac:dyDescent="0.3">
      <c r="A4" s="39" t="s">
        <v>158</v>
      </c>
    </row>
    <row r="5" spans="1:21" ht="15.75" x14ac:dyDescent="0.25">
      <c r="A5" s="41"/>
    </row>
    <row r="6" spans="1:21" ht="15.75" thickBot="1" x14ac:dyDescent="0.3">
      <c r="A6" s="42"/>
      <c r="B6" s="143"/>
      <c r="C6" s="44" t="s">
        <v>36</v>
      </c>
      <c r="D6" s="44" t="s">
        <v>37</v>
      </c>
      <c r="E6" s="44" t="s">
        <v>38</v>
      </c>
      <c r="F6" s="44" t="s">
        <v>39</v>
      </c>
      <c r="G6" s="44" t="s">
        <v>40</v>
      </c>
      <c r="H6" s="44" t="s">
        <v>41</v>
      </c>
      <c r="I6" s="44" t="s">
        <v>42</v>
      </c>
      <c r="J6" s="44" t="s">
        <v>43</v>
      </c>
      <c r="K6" s="44" t="s">
        <v>44</v>
      </c>
      <c r="L6" s="44" t="s">
        <v>45</v>
      </c>
      <c r="M6" s="44" t="s">
        <v>46</v>
      </c>
      <c r="N6" s="144" t="s">
        <v>47</v>
      </c>
      <c r="O6" s="145">
        <v>2024</v>
      </c>
      <c r="P6" s="44" t="s">
        <v>149</v>
      </c>
    </row>
    <row r="7" spans="1:21" ht="30" hidden="1" customHeight="1" x14ac:dyDescent="0.25">
      <c r="A7" s="166" t="s">
        <v>140</v>
      </c>
      <c r="B7" s="167" t="s">
        <v>57</v>
      </c>
      <c r="C7" s="168">
        <v>0</v>
      </c>
      <c r="D7" s="168">
        <v>0</v>
      </c>
      <c r="E7" s="168">
        <v>0</v>
      </c>
      <c r="F7" s="168">
        <v>0</v>
      </c>
      <c r="G7" s="168">
        <v>0</v>
      </c>
      <c r="H7" s="168">
        <v>0</v>
      </c>
      <c r="I7" s="168">
        <v>0</v>
      </c>
      <c r="J7" s="168">
        <v>0</v>
      </c>
      <c r="K7" s="168">
        <v>0</v>
      </c>
      <c r="L7" s="168">
        <v>0</v>
      </c>
      <c r="M7" s="168">
        <v>0</v>
      </c>
      <c r="N7" s="169">
        <v>0</v>
      </c>
      <c r="O7" s="170">
        <v>0</v>
      </c>
      <c r="P7" s="171" t="e">
        <v>#DIV/0!</v>
      </c>
      <c r="T7">
        <v>-18849</v>
      </c>
      <c r="U7" s="57">
        <f>O7-T7</f>
        <v>18849</v>
      </c>
    </row>
    <row r="8" spans="1:21" ht="30" customHeight="1" x14ac:dyDescent="0.25">
      <c r="A8" s="101" t="s">
        <v>120</v>
      </c>
      <c r="B8" s="46" t="s">
        <v>57</v>
      </c>
      <c r="C8" s="55">
        <v>32955.037233000003</v>
      </c>
      <c r="D8" s="55">
        <v>27236.012407999999</v>
      </c>
      <c r="E8" s="55">
        <v>28569.277866</v>
      </c>
      <c r="F8" s="55">
        <v>24254.200618999999</v>
      </c>
      <c r="G8" s="55">
        <v>21759.378971999999</v>
      </c>
      <c r="H8" s="55">
        <v>23549.62289721</v>
      </c>
      <c r="I8" s="55">
        <v>31274.597701679999</v>
      </c>
      <c r="J8" s="55">
        <v>27638.818831839999</v>
      </c>
      <c r="K8" s="55">
        <v>23294.68983449</v>
      </c>
      <c r="L8" s="55">
        <v>25893.460572299999</v>
      </c>
      <c r="M8" s="55">
        <v>30276.417694669999</v>
      </c>
      <c r="N8" s="161">
        <v>35838.397519999999</v>
      </c>
      <c r="O8" s="146">
        <v>332539.91215018998</v>
      </c>
      <c r="P8" s="58">
        <v>0.99150623177983621</v>
      </c>
      <c r="U8" s="57"/>
    </row>
    <row r="9" spans="1:21" ht="30" customHeight="1" x14ac:dyDescent="0.25">
      <c r="A9" s="101" t="s">
        <v>141</v>
      </c>
      <c r="B9" s="46" t="s">
        <v>69</v>
      </c>
      <c r="C9" s="109">
        <v>109.94</v>
      </c>
      <c r="D9" s="109">
        <v>109.94</v>
      </c>
      <c r="E9" s="109">
        <v>199.8</v>
      </c>
      <c r="F9" s="109">
        <v>199.8</v>
      </c>
      <c r="G9" s="109">
        <v>188.46</v>
      </c>
      <c r="H9" s="109">
        <v>199.9</v>
      </c>
      <c r="I9" s="109">
        <v>199.9</v>
      </c>
      <c r="J9" s="109">
        <v>199.9</v>
      </c>
      <c r="K9" s="109">
        <v>199.9</v>
      </c>
      <c r="L9" s="109">
        <v>200</v>
      </c>
      <c r="M9" s="109">
        <v>200</v>
      </c>
      <c r="N9" s="148">
        <v>200</v>
      </c>
      <c r="O9" s="156">
        <v>183.96166666666667</v>
      </c>
      <c r="P9" s="58">
        <v>1.6732914923291486</v>
      </c>
      <c r="U9" s="57"/>
    </row>
    <row r="10" spans="1:21" ht="30" customHeight="1" thickBot="1" x14ac:dyDescent="0.3">
      <c r="A10" s="111" t="s">
        <v>142</v>
      </c>
      <c r="B10" s="89" t="s">
        <v>17</v>
      </c>
      <c r="C10" s="90">
        <v>3502138.6999999997</v>
      </c>
      <c r="D10" s="90">
        <v>3259721</v>
      </c>
      <c r="E10" s="90">
        <v>5708138.5476000002</v>
      </c>
      <c r="F10" s="90">
        <v>4845987.5615999997</v>
      </c>
      <c r="G10" s="90">
        <v>4100771.379042</v>
      </c>
      <c r="H10" s="90">
        <v>4707569.6171522792</v>
      </c>
      <c r="I10" s="90">
        <v>6251792.0805658316</v>
      </c>
      <c r="J10" s="90">
        <v>5524999.8844848163</v>
      </c>
      <c r="K10" s="90">
        <v>4656608.4979145508</v>
      </c>
      <c r="L10" s="90">
        <v>5178692.1144599998</v>
      </c>
      <c r="M10" s="90">
        <v>6055283.5389339998</v>
      </c>
      <c r="N10" s="157">
        <v>7167679.5039999997</v>
      </c>
      <c r="O10" s="158">
        <v>60959382.425753482</v>
      </c>
      <c r="P10" s="149">
        <v>1.5254386575862853</v>
      </c>
      <c r="U10" s="57"/>
    </row>
    <row r="11" spans="1:21" ht="30" customHeight="1" thickBot="1" x14ac:dyDescent="0.3">
      <c r="A11" s="111" t="s">
        <v>146</v>
      </c>
      <c r="B11" s="89" t="s">
        <v>17</v>
      </c>
      <c r="C11" s="90">
        <v>208179.01459920037</v>
      </c>
      <c r="D11" s="90">
        <v>-114440.82</v>
      </c>
      <c r="E11" s="90">
        <v>660882.02</v>
      </c>
      <c r="F11" s="90">
        <v>191401.32</v>
      </c>
      <c r="G11" s="90">
        <v>-115446.78</v>
      </c>
      <c r="H11" s="90">
        <v>2411518.2799999998</v>
      </c>
      <c r="I11" s="90">
        <v>560330.88</v>
      </c>
      <c r="J11" s="90">
        <v>1258794.03</v>
      </c>
      <c r="K11" s="90">
        <v>1246593.8999999999</v>
      </c>
      <c r="L11" s="90">
        <v>436634.28</v>
      </c>
      <c r="M11" s="90">
        <v>2505697.4247325072</v>
      </c>
      <c r="N11" s="157">
        <v>3328917.224380495</v>
      </c>
      <c r="O11" s="158">
        <v>12579060.773712203</v>
      </c>
      <c r="P11" s="149">
        <v>7.2680527491285085</v>
      </c>
      <c r="U11" s="57"/>
    </row>
    <row r="12" spans="1:21" ht="30" customHeight="1" x14ac:dyDescent="0.3">
      <c r="A12" s="39" t="s">
        <v>157</v>
      </c>
    </row>
    <row r="13" spans="1:21" ht="15.75" x14ac:dyDescent="0.25">
      <c r="A13" s="41"/>
    </row>
    <row r="14" spans="1:21" ht="15.75" x14ac:dyDescent="0.25">
      <c r="A14" s="41" t="s">
        <v>128</v>
      </c>
    </row>
    <row r="15" spans="1:21" ht="15.75" thickBot="1" x14ac:dyDescent="0.3">
      <c r="A15" s="42"/>
      <c r="B15" s="143"/>
      <c r="C15" s="44" t="s">
        <v>36</v>
      </c>
      <c r="D15" s="44" t="s">
        <v>37</v>
      </c>
      <c r="E15" s="44" t="s">
        <v>38</v>
      </c>
      <c r="F15" s="44" t="s">
        <v>39</v>
      </c>
      <c r="G15" s="44" t="s">
        <v>40</v>
      </c>
      <c r="H15" s="44" t="s">
        <v>41</v>
      </c>
      <c r="I15" s="44" t="s">
        <v>42</v>
      </c>
      <c r="J15" s="44" t="s">
        <v>82</v>
      </c>
      <c r="K15" s="44" t="s">
        <v>44</v>
      </c>
      <c r="L15" s="44" t="s">
        <v>45</v>
      </c>
      <c r="M15" s="44" t="s">
        <v>46</v>
      </c>
      <c r="N15" s="144" t="s">
        <v>47</v>
      </c>
      <c r="O15" s="145">
        <v>2024</v>
      </c>
      <c r="P15" s="44" t="s">
        <v>149</v>
      </c>
    </row>
    <row r="16" spans="1:21" ht="30" x14ac:dyDescent="0.25">
      <c r="A16" s="150" t="s">
        <v>134</v>
      </c>
      <c r="B16" s="151" t="s">
        <v>57</v>
      </c>
      <c r="C16" s="152">
        <v>40</v>
      </c>
      <c r="D16" s="152" t="s">
        <v>159</v>
      </c>
      <c r="E16" s="152">
        <v>124.5</v>
      </c>
      <c r="F16" s="152">
        <v>115</v>
      </c>
      <c r="G16" s="152" t="s">
        <v>159</v>
      </c>
      <c r="H16" s="152">
        <v>189.917</v>
      </c>
      <c r="I16" s="152">
        <v>203</v>
      </c>
      <c r="J16" s="152">
        <v>34</v>
      </c>
      <c r="K16" s="152">
        <v>117.25</v>
      </c>
      <c r="L16" s="152" t="s">
        <v>159</v>
      </c>
      <c r="M16" s="160" t="s">
        <v>159</v>
      </c>
      <c r="N16" s="153" t="s">
        <v>159</v>
      </c>
      <c r="O16" s="154">
        <v>823.66700000000003</v>
      </c>
      <c r="P16" s="155">
        <v>3.0753006537655931</v>
      </c>
    </row>
    <row r="17" spans="1:16" ht="30" x14ac:dyDescent="0.25">
      <c r="A17" s="101" t="s">
        <v>135</v>
      </c>
      <c r="B17" s="54" t="s">
        <v>132</v>
      </c>
      <c r="C17" s="109">
        <v>-86.875</v>
      </c>
      <c r="D17" s="109" t="s">
        <v>159</v>
      </c>
      <c r="E17" s="109">
        <v>-228.9156626506024</v>
      </c>
      <c r="F17" s="109">
        <v>-400.00634782608699</v>
      </c>
      <c r="G17" s="109" t="s">
        <v>159</v>
      </c>
      <c r="H17" s="109">
        <v>-400.00630175603027</v>
      </c>
      <c r="I17" s="109">
        <v>-400.00635159999996</v>
      </c>
      <c r="J17" s="109">
        <v>-400.00635160000002</v>
      </c>
      <c r="K17" s="109">
        <v>-211.67084855863536</v>
      </c>
      <c r="L17" s="109" t="s">
        <v>159</v>
      </c>
      <c r="M17" s="109" t="s">
        <v>159</v>
      </c>
      <c r="N17" s="148" t="s">
        <v>159</v>
      </c>
      <c r="O17" s="156">
        <v>-332.1289296928249</v>
      </c>
      <c r="P17" s="58">
        <v>1.2299312843912515</v>
      </c>
    </row>
    <row r="18" spans="1:16" ht="30.75" thickBot="1" x14ac:dyDescent="0.3">
      <c r="A18" s="111" t="s">
        <v>136</v>
      </c>
      <c r="B18" s="89" t="s">
        <v>17</v>
      </c>
      <c r="C18" s="90">
        <v>-3475</v>
      </c>
      <c r="D18" s="90" t="s">
        <v>159</v>
      </c>
      <c r="E18" s="90">
        <v>-28500</v>
      </c>
      <c r="F18" s="90">
        <v>-46000.73</v>
      </c>
      <c r="G18" s="90" t="s">
        <v>159</v>
      </c>
      <c r="H18" s="90">
        <v>-75967.996810600001</v>
      </c>
      <c r="I18" s="90">
        <v>-81201.289374799991</v>
      </c>
      <c r="J18" s="90">
        <v>-13600.215954400001</v>
      </c>
      <c r="K18" s="90">
        <v>-24818.406993499997</v>
      </c>
      <c r="L18" s="90" t="s">
        <v>159</v>
      </c>
      <c r="M18" s="90" t="s">
        <v>159</v>
      </c>
      <c r="N18" s="157" t="s">
        <v>159</v>
      </c>
      <c r="O18" s="158">
        <v>-273563.63913329999</v>
      </c>
      <c r="P18" s="149">
        <v>3.7824084829751712</v>
      </c>
    </row>
    <row r="19" spans="1:16" ht="30" x14ac:dyDescent="0.25">
      <c r="A19" s="150" t="s">
        <v>137</v>
      </c>
      <c r="B19" s="151" t="s">
        <v>57</v>
      </c>
      <c r="C19" s="152" t="s">
        <v>159</v>
      </c>
      <c r="D19" s="152" t="s">
        <v>159</v>
      </c>
      <c r="E19" s="152">
        <v>55</v>
      </c>
      <c r="F19" s="152" t="s">
        <v>159</v>
      </c>
      <c r="G19" s="152" t="s">
        <v>159</v>
      </c>
      <c r="H19" s="152">
        <v>90</v>
      </c>
      <c r="I19" s="152">
        <v>115</v>
      </c>
      <c r="J19" s="152" t="s">
        <v>159</v>
      </c>
      <c r="K19" s="152" t="s">
        <v>159</v>
      </c>
      <c r="L19" s="152" t="s">
        <v>159</v>
      </c>
      <c r="M19" s="160">
        <v>20</v>
      </c>
      <c r="N19" s="153">
        <v>80</v>
      </c>
      <c r="O19" s="154">
        <v>360</v>
      </c>
      <c r="P19" s="155">
        <v>0.67796610169491522</v>
      </c>
    </row>
    <row r="20" spans="1:16" ht="30" x14ac:dyDescent="0.25">
      <c r="A20" s="101" t="s">
        <v>138</v>
      </c>
      <c r="B20" s="54" t="s">
        <v>132</v>
      </c>
      <c r="C20" s="109" t="s">
        <v>159</v>
      </c>
      <c r="D20" s="109" t="s">
        <v>159</v>
      </c>
      <c r="E20" s="109">
        <v>876.37186245454541</v>
      </c>
      <c r="F20" s="109" t="s">
        <v>159</v>
      </c>
      <c r="G20" s="109" t="s">
        <v>159</v>
      </c>
      <c r="H20" s="109">
        <v>683.33333333333337</v>
      </c>
      <c r="I20" s="109">
        <v>866.66669565217387</v>
      </c>
      <c r="J20" s="109" t="s">
        <v>159</v>
      </c>
      <c r="K20" s="109" t="s">
        <v>159</v>
      </c>
      <c r="L20" s="109" t="s">
        <v>159</v>
      </c>
      <c r="M20" s="109">
        <v>878.33349999999996</v>
      </c>
      <c r="N20" s="148">
        <v>878.125</v>
      </c>
      <c r="O20" s="156">
        <v>825.51053454166674</v>
      </c>
      <c r="P20" s="58">
        <v>1.0356050590747254</v>
      </c>
    </row>
    <row r="21" spans="1:16" ht="30.75" thickBot="1" x14ac:dyDescent="0.3">
      <c r="A21" s="111" t="s">
        <v>139</v>
      </c>
      <c r="B21" s="89" t="s">
        <v>17</v>
      </c>
      <c r="C21" s="90" t="s">
        <v>159</v>
      </c>
      <c r="D21" s="90" t="s">
        <v>159</v>
      </c>
      <c r="E21" s="90">
        <v>48200.452434999999</v>
      </c>
      <c r="F21" s="90" t="s">
        <v>159</v>
      </c>
      <c r="G21" s="90" t="s">
        <v>159</v>
      </c>
      <c r="H21" s="90">
        <v>61500</v>
      </c>
      <c r="I21" s="90">
        <v>99666.67</v>
      </c>
      <c r="J21" s="90" t="s">
        <v>159</v>
      </c>
      <c r="K21" s="90" t="s">
        <v>159</v>
      </c>
      <c r="L21" s="90" t="s">
        <v>159</v>
      </c>
      <c r="M21" s="90">
        <v>17566.669999999998</v>
      </c>
      <c r="N21" s="157">
        <v>70250</v>
      </c>
      <c r="O21" s="158">
        <v>297183.79243500001</v>
      </c>
      <c r="P21" s="149">
        <v>0.70210512479642395</v>
      </c>
    </row>
    <row r="22" spans="1:16" x14ac:dyDescent="0.25">
      <c r="A22" s="60"/>
      <c r="B22" s="61"/>
      <c r="D22" s="62"/>
    </row>
    <row r="23" spans="1:16" ht="16.5" thickBot="1" x14ac:dyDescent="0.3">
      <c r="A23" s="41" t="s">
        <v>133</v>
      </c>
    </row>
    <row r="24" spans="1:16" ht="30" x14ac:dyDescent="0.25">
      <c r="A24" s="150" t="s">
        <v>134</v>
      </c>
      <c r="B24" s="151" t="s">
        <v>57</v>
      </c>
      <c r="C24" s="152" t="s">
        <v>159</v>
      </c>
      <c r="D24" s="152" t="s">
        <v>159</v>
      </c>
      <c r="E24" s="152" t="s">
        <v>159</v>
      </c>
      <c r="F24" s="152" t="s">
        <v>159</v>
      </c>
      <c r="G24" s="152" t="s">
        <v>159</v>
      </c>
      <c r="H24" s="152">
        <v>980</v>
      </c>
      <c r="I24" s="152">
        <v>50</v>
      </c>
      <c r="J24" s="152" t="s">
        <v>159</v>
      </c>
      <c r="K24" s="152" t="s">
        <v>159</v>
      </c>
      <c r="L24" s="152" t="s">
        <v>159</v>
      </c>
      <c r="M24" s="152">
        <v>495</v>
      </c>
      <c r="N24" s="159">
        <v>330</v>
      </c>
      <c r="O24" s="154">
        <v>1855</v>
      </c>
      <c r="P24" s="155" t="s">
        <v>159</v>
      </c>
    </row>
    <row r="25" spans="1:16" ht="30" x14ac:dyDescent="0.25">
      <c r="A25" s="101" t="s">
        <v>135</v>
      </c>
      <c r="B25" s="54" t="s">
        <v>132</v>
      </c>
      <c r="C25" s="109" t="s">
        <v>159</v>
      </c>
      <c r="D25" s="109" t="s">
        <v>159</v>
      </c>
      <c r="E25" s="109" t="s">
        <v>159</v>
      </c>
      <c r="F25" s="109" t="s">
        <v>159</v>
      </c>
      <c r="G25" s="109" t="s">
        <v>159</v>
      </c>
      <c r="H25" s="109">
        <v>542.75531632653053</v>
      </c>
      <c r="I25" s="109">
        <v>384.16</v>
      </c>
      <c r="J25" s="109" t="s">
        <v>159</v>
      </c>
      <c r="K25" s="109" t="s">
        <v>159</v>
      </c>
      <c r="L25" s="109" t="s">
        <v>159</v>
      </c>
      <c r="M25" s="109">
        <v>805.87038383838387</v>
      </c>
      <c r="N25" s="148">
        <v>733.55878787878783</v>
      </c>
      <c r="O25" s="156">
        <v>642.63528301886788</v>
      </c>
      <c r="P25" s="58" t="s">
        <v>159</v>
      </c>
    </row>
    <row r="26" spans="1:16" ht="30.75" thickBot="1" x14ac:dyDescent="0.3">
      <c r="A26" s="111" t="s">
        <v>136</v>
      </c>
      <c r="B26" s="89" t="s">
        <v>17</v>
      </c>
      <c r="C26" s="90" t="s">
        <v>159</v>
      </c>
      <c r="D26" s="90" t="s">
        <v>159</v>
      </c>
      <c r="E26" s="90" t="s">
        <v>159</v>
      </c>
      <c r="F26" s="90" t="s">
        <v>159</v>
      </c>
      <c r="G26" s="90" t="s">
        <v>159</v>
      </c>
      <c r="H26" s="90">
        <v>531900.21</v>
      </c>
      <c r="I26" s="90">
        <v>19208</v>
      </c>
      <c r="J26" s="90" t="s">
        <v>159</v>
      </c>
      <c r="K26" s="90" t="s">
        <v>159</v>
      </c>
      <c r="L26" s="90" t="s">
        <v>159</v>
      </c>
      <c r="M26" s="90">
        <v>398905.84</v>
      </c>
      <c r="N26" s="157">
        <v>242074.4</v>
      </c>
      <c r="O26" s="158">
        <v>1192088.45</v>
      </c>
      <c r="P26" s="149" t="s">
        <v>159</v>
      </c>
    </row>
    <row r="27" spans="1:16" ht="30" x14ac:dyDescent="0.25">
      <c r="A27" s="150" t="s">
        <v>137</v>
      </c>
      <c r="B27" s="151" t="s">
        <v>57</v>
      </c>
      <c r="C27" s="152" t="s">
        <v>159</v>
      </c>
      <c r="D27" s="152" t="s">
        <v>159</v>
      </c>
      <c r="E27" s="152" t="s">
        <v>159</v>
      </c>
      <c r="F27" s="152" t="s">
        <v>159</v>
      </c>
      <c r="G27" s="152" t="s">
        <v>159</v>
      </c>
      <c r="H27" s="152" t="s">
        <v>159</v>
      </c>
      <c r="I27" s="152" t="s">
        <v>159</v>
      </c>
      <c r="J27" s="152" t="s">
        <v>159</v>
      </c>
      <c r="K27" s="152" t="s">
        <v>159</v>
      </c>
      <c r="L27" s="152" t="s">
        <v>159</v>
      </c>
      <c r="M27" s="152" t="s">
        <v>159</v>
      </c>
      <c r="N27" s="159" t="s">
        <v>159</v>
      </c>
      <c r="O27" s="154" t="s">
        <v>159</v>
      </c>
      <c r="P27" s="155" t="s">
        <v>159</v>
      </c>
    </row>
    <row r="28" spans="1:16" ht="30" x14ac:dyDescent="0.25">
      <c r="A28" s="101" t="s">
        <v>138</v>
      </c>
      <c r="B28" s="54" t="s">
        <v>132</v>
      </c>
      <c r="C28" s="109" t="s">
        <v>159</v>
      </c>
      <c r="D28" s="109" t="s">
        <v>159</v>
      </c>
      <c r="E28" s="109" t="s">
        <v>159</v>
      </c>
      <c r="F28" s="109" t="s">
        <v>159</v>
      </c>
      <c r="G28" s="109" t="s">
        <v>159</v>
      </c>
      <c r="H28" s="109" t="s">
        <v>159</v>
      </c>
      <c r="I28" s="109" t="s">
        <v>159</v>
      </c>
      <c r="J28" s="109" t="s">
        <v>159</v>
      </c>
      <c r="K28" s="109" t="s">
        <v>159</v>
      </c>
      <c r="L28" s="109" t="s">
        <v>159</v>
      </c>
      <c r="M28" s="109" t="s">
        <v>159</v>
      </c>
      <c r="N28" s="148" t="s">
        <v>159</v>
      </c>
      <c r="O28" s="156" t="s">
        <v>159</v>
      </c>
      <c r="P28" s="58" t="s">
        <v>159</v>
      </c>
    </row>
    <row r="29" spans="1:16" ht="30.75" thickBot="1" x14ac:dyDescent="0.3">
      <c r="A29" s="111" t="s">
        <v>139</v>
      </c>
      <c r="B29" s="89" t="s">
        <v>17</v>
      </c>
      <c r="C29" s="90" t="s">
        <v>159</v>
      </c>
      <c r="D29" s="90" t="s">
        <v>159</v>
      </c>
      <c r="E29" s="90" t="s">
        <v>159</v>
      </c>
      <c r="F29" s="90" t="s">
        <v>159</v>
      </c>
      <c r="G29" s="90" t="s">
        <v>159</v>
      </c>
      <c r="H29" s="90" t="s">
        <v>159</v>
      </c>
      <c r="I29" s="90" t="s">
        <v>159</v>
      </c>
      <c r="J29" s="90" t="s">
        <v>159</v>
      </c>
      <c r="K29" s="90" t="s">
        <v>159</v>
      </c>
      <c r="L29" s="90" t="s">
        <v>159</v>
      </c>
      <c r="M29" s="90" t="s">
        <v>159</v>
      </c>
      <c r="N29" s="157" t="s">
        <v>159</v>
      </c>
      <c r="O29" s="158" t="s">
        <v>159</v>
      </c>
      <c r="P29" s="149" t="s">
        <v>159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</vt:i4>
      </vt:variant>
    </vt:vector>
  </HeadingPairs>
  <TitlesOfParts>
    <vt:vector size="14" baseType="lpstr">
      <vt:lpstr>Reg kapacitet</vt:lpstr>
      <vt:lpstr>FCR</vt:lpstr>
      <vt:lpstr>aFRR_Nevrsno</vt:lpstr>
      <vt:lpstr>aFRR_Vrsno</vt:lpstr>
      <vt:lpstr>mFRR_Nagore</vt:lpstr>
      <vt:lpstr>mFRR_Nadole</vt:lpstr>
      <vt:lpstr>AnalizaOdstupanje</vt:lpstr>
      <vt:lpstr>BalTrziste</vt:lpstr>
      <vt:lpstr>Gubici</vt:lpstr>
      <vt:lpstr>XB_Balancing</vt:lpstr>
      <vt:lpstr>Saldo</vt:lpstr>
      <vt:lpstr>BalTrziste_TOTAL</vt:lpstr>
      <vt:lpstr>BalTrziste_TOTAL!Print_Area</vt:lpstr>
      <vt:lpstr>'Reg kapacitet'!Print_Area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Muris Bakalović</dc:creator>
  <cp:lastModifiedBy>Muris Bakalović</cp:lastModifiedBy>
  <dcterms:created xsi:type="dcterms:W3CDTF">2025-01-27T11:47:30Z</dcterms:created>
  <dcterms:modified xsi:type="dcterms:W3CDTF">2025-02-17T12:13:21Z</dcterms:modified>
</cp:coreProperties>
</file>